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<sst xmlns="http://schemas.openxmlformats.org/spreadsheetml/2006/main" count="82" uniqueCount="76">
  <si>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</si>
  <si>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</si>
  <si>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</si>
  <si>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</si>
  <si>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</si>
  <si>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</si>
  <si>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</si>
  <si>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</si>
  <si>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</si>
  <si>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</si>
  <si>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</si>
  <si>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</si>
  <si>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</si>
  <si>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</si>
  <si>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</si>
  <si>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</si>
  <si>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</si>
  <si>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</si>
  <si>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</si>
  <si>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</si>
  <si>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</si>
  <si>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</si>
  <si>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</si>
  <si>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</si>
  <si>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</si>
  <si>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</si>
  <si>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</si>
  <si>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</si>
  <si>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</si>
  <si>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</si>
  <si>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</si>
  <si>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</si>
  <si>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</si>
  <si>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</si>
  <si>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</si>
  <si>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</si>
  <si>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</si>
  <si>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</si>
  <si>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</si>
  <si>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</si>
  <si>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</si>
  <si>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</si>
  <si>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</si>
  <si>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</si>
  <si>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</si>
  <si>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</si>
  <si>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</si>
  <si>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</si>
  <si>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</si>
  <si>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</si>
  <si>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</si>
  <si>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</si>
  <si>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</si>
  <si>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</si>
  <si>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</si>
  <si>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</si>
  <si>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Tema 1 
Dinleme-İzleme Kazanımları</t>
  </si>
  <si>
    <t>Tema 1 
Konuşma Kazanımları</t>
  </si>
  <si>
    <t>Tema 1 
Okuma Kazanımları</t>
  </si>
  <si>
    <t>Tema 1 
Yazma Kazanımları</t>
  </si>
  <si>
    <t>Tema 2 
Dinleme-İzleme Kazanımları</t>
  </si>
  <si>
    <t>Tema 2
Konuşma Kazanımları</t>
  </si>
  <si>
    <t>Tema 2
Okuma Kazanımları</t>
  </si>
  <si>
    <t>Tema 2
Yazma Kazanımları</t>
  </si>
  <si>
    <t>Tema 3
Dinleme-İzleme Kazanımları</t>
  </si>
  <si>
    <t>Tema 3
Konuşma Kazanımları</t>
  </si>
  <si>
    <t>Tema 3
Okuma Kazanımları</t>
  </si>
  <si>
    <t>Tema 3
Yazma Kazanımları</t>
  </si>
  <si>
    <t>Tema 4
Dinleme-İzleme Kazanımları</t>
  </si>
  <si>
    <t>Tema 4
Konuşma Kazanımları</t>
  </si>
  <si>
    <t>Tema 4
Okuma Kazanımları</t>
  </si>
  <si>
    <t>Tema 4
Yazma Kazanımları</t>
  </si>
  <si>
    <t>EBA TV İZLEME</t>
  </si>
  <si>
    <t>CANLI DERSLERE KATILIM</t>
  </si>
  <si>
    <t>2020-2021 Eğitim Öğretim Yılı
1.Dönem 
3.Sınıf Türkçe
Kazanım Değerlendirme Ölçeği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</si>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</sst>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12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2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3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5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8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22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3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90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2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4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5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8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5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0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41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372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42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4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39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74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Tema 2
Okuma Kazanımları</v>
      </c>
      <c r="E4" s="65" t="str">
        <f>HLOOKUP(VERİLER!E69,VERİLER!$C$56:$AF$58,3,0)</f>
        <v>Tema 4
Dinleme-İzleme Kazanımları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Tema 1 
Konuşma Kazanımları</v>
      </c>
      <c r="E7" s="65" t="str">
        <f ca="1">HLOOKUP(VERİLER!K69,VERİLER!$C$56:$AF$58,3,0)</f>
        <v>Tema 2 
Dinleme-İzleme Kazanımları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2.8888888888888888</v>
      </c>
      <c r="E9" s="64">
        <f>IFERROR(LARGE(VERİLER!AG3:AG52,2),0)</f>
        <v>2.7777777777777777</v>
      </c>
      <c r="F9" s="106" t="s">
        <v>75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1.4444444444444444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2.0722222222222224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gieAzKLYsNGTbM6DZxqI9aqOAZjQ4SQLgvcMjm5yzFPS2hvauWN8Y014St1TBJ89/JnWpZ9z6zasDHK+1cNhgw==" saltValue="WmS4leSjuxEnRvdn4v7cI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X2" sqref="X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116" t="s">
        <v>56</v>
      </c>
      <c r="D2" s="117" t="s">
        <v>57</v>
      </c>
      <c r="E2" s="118" t="s">
        <v>58</v>
      </c>
      <c r="F2" s="116" t="s">
        <v>59</v>
      </c>
      <c r="G2" s="116" t="s">
        <v>60</v>
      </c>
      <c r="H2" s="117" t="s">
        <v>61</v>
      </c>
      <c r="I2" s="118" t="s">
        <v>62</v>
      </c>
      <c r="J2" s="116" t="s">
        <v>63</v>
      </c>
      <c r="K2" s="116" t="s">
        <v>64</v>
      </c>
      <c r="L2" s="117" t="s">
        <v>65</v>
      </c>
      <c r="M2" s="118" t="s">
        <v>66</v>
      </c>
      <c r="N2" s="116" t="s">
        <v>67</v>
      </c>
      <c r="O2" s="116" t="s">
        <v>68</v>
      </c>
      <c r="P2" s="117" t="s">
        <v>69</v>
      </c>
      <c r="Q2" s="118" t="s">
        <v>70</v>
      </c>
      <c r="R2" s="116" t="s">
        <v>71</v>
      </c>
      <c r="S2" s="119" t="s">
        <v>72</v>
      </c>
      <c r="T2" s="119" t="s">
        <v>73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1.7777777777777777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88">
        <f t="shared" si="1"/>
        <v>1.7777777777777777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1.5555555555555556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88">
        <f t="shared" si="1"/>
        <v>1.5555555555555556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1.4444444444444444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88">
        <f t="shared" si="1"/>
        <v>1.4444444444444444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2.1666666666666665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88">
        <f t="shared" si="1"/>
        <v>2.1666666666666665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2.8888888888888888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88">
        <f t="shared" si="1"/>
        <v>2.8888888888888888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2.3333333333333335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88">
        <f t="shared" si="1"/>
        <v>2.3333333333333335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1.7222222222222223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88">
        <f t="shared" si="1"/>
        <v>1.7222222222222223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2.0555555555555554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88">
        <f t="shared" si="1"/>
        <v>2.0555555555555554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1.8888888888888888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88">
        <f t="shared" si="1"/>
        <v>1.8888888888888888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2.2777777777777777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88">
        <f t="shared" si="1"/>
        <v>2.2777777777777777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2.7777777777777777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88">
        <f t="shared" si="1"/>
        <v>2.7777777777777777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1.9444444444444444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88">
        <f t="shared" si="1"/>
        <v>1.9444444444444444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1.9444444444444444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88">
        <f t="shared" si="1"/>
        <v>1.9444444444444444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2.0555555555555554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88">
        <f t="shared" si="1"/>
        <v>2.0555555555555554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1.5555555555555556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88">
        <f t="shared" si="1"/>
        <v>1.5555555555555556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2.0555555555555554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88">
        <f t="shared" si="1"/>
        <v>2.0555555555555554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1.8888888888888888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88">
        <f t="shared" si="1"/>
        <v>1.8888888888888888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1.9444444444444444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88">
        <f t="shared" si="1"/>
        <v>1.9444444444444444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2.5555555555555554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88">
        <f t="shared" si="1"/>
        <v>2.5555555555555554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2.5555555555555554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88">
        <f t="shared" si="1"/>
        <v>2.5555555555555554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2.6111111111111112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88">
        <f t="shared" si="1"/>
        <v>2.6111111111111112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2.6111111111111112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88">
        <f t="shared" si="1"/>
        <v>2.6111111111111112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2.1666666666666665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88">
        <f t="shared" si="1"/>
        <v>2.1666666666666665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1.8333333333333333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88">
        <f t="shared" si="1"/>
        <v>1.8333333333333333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1.7222222222222223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88">
        <f t="shared" si="1"/>
        <v>1.7222222222222223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2.1666666666666665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88">
        <f t="shared" si="1"/>
        <v>2.1666666666666665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1.5555555555555556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88">
        <f t="shared" si="1"/>
        <v>1.5555555555555556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1.8333333333333333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88">
        <f t="shared" si="1"/>
        <v>1.8333333333333333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2">
        <f>IFERROR(AVERAGE(AG3:AG52),0)</f>
        <v>2.0722222222222224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Tema 1 
Dinleme-İzleme Kazanımları</v>
      </c>
      <c r="D58" s="34" t="str">
        <f t="shared" ref="D58:AF58" si="8">D2</f>
        <v>Tema 1 
Konuşma Kazanımları</v>
      </c>
      <c r="E58" s="34" t="str">
        <f t="shared" si="8"/>
        <v>Tema 1 
Okuma Kazanımları</v>
      </c>
      <c r="F58" s="34" t="str">
        <f t="shared" si="8"/>
        <v>Tema 1 
Yazma Kazanımları</v>
      </c>
      <c r="G58" s="34" t="str">
        <f t="shared" si="8"/>
        <v>Tema 2 
Dinleme-İzleme Kazanımları</v>
      </c>
      <c r="H58" s="34" t="str">
        <f t="shared" si="8"/>
        <v>Tema 2
Konuşma Kazanımları</v>
      </c>
      <c r="I58" s="34" t="str">
        <f t="shared" si="8"/>
        <v>Tema 2
Okuma Kazanımları</v>
      </c>
      <c r="J58" s="34" t="str">
        <f t="shared" si="8"/>
        <v>Tema 2
Yazma Kazanımları</v>
      </c>
      <c r="K58" s="34" t="str">
        <f t="shared" si="8"/>
        <v>Tema 3
Dinleme-İzleme Kazanımları</v>
      </c>
      <c r="L58" s="34" t="str">
        <f t="shared" si="8"/>
        <v>Tema 3
Konuşma Kazanımları</v>
      </c>
      <c r="M58" s="34" t="str">
        <f t="shared" si="8"/>
        <v>Tema 3
Okuma Kazanımları</v>
      </c>
      <c r="N58" s="34" t="str">
        <f t="shared" si="8"/>
        <v>Tema 3
Yazma Kazanımları</v>
      </c>
      <c r="O58" s="34" t="str">
        <f t="shared" si="8"/>
        <v>Tema 4
Dinleme-İzleme Kazanımları</v>
      </c>
      <c r="P58" s="34" t="str">
        <f t="shared" si="8"/>
        <v>Tema 4
Konuşma Kazanımları</v>
      </c>
      <c r="Q58" s="34" t="str">
        <f t="shared" si="8"/>
        <v>Tema 4
Okuma Kazanımları</v>
      </c>
      <c r="R58" s="34" t="str">
        <f t="shared" si="8"/>
        <v>Tema 4
Yazma Kazanımları</v>
      </c>
      <c r="S58" s="34" t="str">
        <f t="shared" si="8"/>
        <v>EBA TV İZLEME</v>
      </c>
      <c r="T58" s="34" t="str">
        <f t="shared" si="8"/>
        <v>CANLI DERSLERE KATILIM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2</v>
      </c>
      <c r="E60" s="38">
        <f>+$AG$5</f>
        <v>1.7777777777777777</v>
      </c>
      <c r="F60" s="38">
        <f>+$AG$6</f>
        <v>1.5555555555555556</v>
      </c>
      <c r="G60" s="38">
        <f>+$AG$7</f>
        <v>1.8333333333333333</v>
      </c>
      <c r="H60" s="38">
        <f>+$AG$8</f>
        <v>1.8333333333333333</v>
      </c>
      <c r="I60" s="38">
        <f>+$AG$9</f>
        <v>1.4444444444444444</v>
      </c>
      <c r="J60" s="38">
        <f>+$AG$10</f>
        <v>2.1666666666666665</v>
      </c>
      <c r="K60" s="38">
        <f>+$AG$11</f>
        <v>2.5</v>
      </c>
      <c r="L60" s="38">
        <f>+$AG$12</f>
        <v>2.8888888888888888</v>
      </c>
      <c r="M60" s="38">
        <f>+$AG$13</f>
        <v>2.3333333333333335</v>
      </c>
      <c r="N60" s="38">
        <f>+$AG$14</f>
        <v>2</v>
      </c>
      <c r="O60" s="38">
        <f>+$AG$15</f>
        <v>1.7222222222222223</v>
      </c>
      <c r="P60" s="38">
        <f>+$AG$16</f>
        <v>2.0555555555555554</v>
      </c>
      <c r="Q60" s="38">
        <f>+$AG$17</f>
        <v>2.3333333333333335</v>
      </c>
      <c r="R60" s="38">
        <f>+$AG$18</f>
        <v>2</v>
      </c>
      <c r="S60" s="38">
        <f>+$AG$19</f>
        <v>1.8888888888888888</v>
      </c>
      <c r="T60" s="38">
        <f>+$AG$20</f>
        <v>2.2777777777777777</v>
      </c>
      <c r="U60" s="38">
        <f>+$AG$21</f>
        <v>2.7777777777777777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1.5555555555555556</v>
      </c>
      <c r="AB60" s="38">
        <f>+$AG$28</f>
        <v>2.0555555555555554</v>
      </c>
      <c r="AC60" s="38">
        <f>+$AG$29</f>
        <v>1.8888888888888888</v>
      </c>
      <c r="AD60" s="38">
        <f>+$AG$30</f>
        <v>1.9444444444444444</v>
      </c>
      <c r="AE60" s="38">
        <f>+$AG$31</f>
        <v>2.5</v>
      </c>
      <c r="AF60" s="38">
        <f>+$AG$32</f>
        <v>2.5555555555555554</v>
      </c>
      <c r="AG60" s="38">
        <f>+$AG$33</f>
        <v>2.5555555555555554</v>
      </c>
      <c r="AH60" s="38">
        <f>+$AG$34</f>
        <v>2.5</v>
      </c>
      <c r="AI60" s="38">
        <f>+$AG$35</f>
        <v>2.6111111111111112</v>
      </c>
      <c r="AJ60" s="38">
        <f>+$AG$36</f>
        <v>2.6111111111111112</v>
      </c>
      <c r="AK60" s="38">
        <f>+$AG$37</f>
        <v>2.1666666666666665</v>
      </c>
      <c r="AL60" s="38">
        <f>+$AG$38</f>
        <v>1.8333333333333333</v>
      </c>
      <c r="AM60" s="38">
        <f>+$AG$39</f>
        <v>1.7222222222222223</v>
      </c>
      <c r="AN60" s="38">
        <f>+$AG$40</f>
        <v>2.1666666666666665</v>
      </c>
      <c r="AO60" s="38">
        <f>+$AG$41</f>
        <v>1.5555555555555556</v>
      </c>
      <c r="AP60" s="38">
        <f>+$AG$42</f>
        <v>1.8333333333333333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2</v>
      </c>
      <c r="E64" s="46">
        <f>AG5</f>
        <v>1.7777777777777777</v>
      </c>
      <c r="F64" s="46">
        <f>AG6</f>
        <v>1.5555555555555556</v>
      </c>
      <c r="G64" s="46">
        <f>AG7</f>
        <v>1.8333333333333333</v>
      </c>
      <c r="H64" s="46">
        <f>AG8</f>
        <v>1.8333333333333333</v>
      </c>
      <c r="I64" s="46">
        <f>AG9</f>
        <v>1.4444444444444444</v>
      </c>
      <c r="J64" s="46">
        <f>AG10</f>
        <v>2.1666666666666665</v>
      </c>
      <c r="K64" s="46">
        <f>AG11</f>
        <v>2.5</v>
      </c>
      <c r="L64" s="46">
        <f>AG12</f>
        <v>2.8888888888888888</v>
      </c>
      <c r="M64" s="46">
        <f>AG13</f>
        <v>2.3333333333333335</v>
      </c>
      <c r="N64" s="46">
        <f>AG14</f>
        <v>2</v>
      </c>
      <c r="O64" s="46">
        <f>AG15</f>
        <v>1.7222222222222223</v>
      </c>
      <c r="P64" s="46">
        <f>AG16</f>
        <v>2.0555555555555554</v>
      </c>
      <c r="Q64" s="46">
        <f>AG17</f>
        <v>2.3333333333333335</v>
      </c>
      <c r="R64" s="46">
        <f>AG18</f>
        <v>2</v>
      </c>
      <c r="S64" s="46">
        <f>AG19</f>
        <v>1.8888888888888888</v>
      </c>
      <c r="T64" s="46">
        <f>AG20</f>
        <v>2.2777777777777777</v>
      </c>
      <c r="U64" s="46">
        <f>AG21</f>
        <v>2.7777777777777777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1.5555555555555556</v>
      </c>
      <c r="AB64" s="46">
        <f>AG28</f>
        <v>2.0555555555555554</v>
      </c>
      <c r="AC64" s="46">
        <f>AG29</f>
        <v>1.8888888888888888</v>
      </c>
      <c r="AD64" s="46">
        <f>AG30</f>
        <v>1.9444444444444444</v>
      </c>
      <c r="AE64" s="46">
        <f>AG31</f>
        <v>2.5</v>
      </c>
      <c r="AF64" s="46">
        <f>AG32</f>
        <v>2.5555555555555554</v>
      </c>
      <c r="AG64" s="47">
        <f>AG33</f>
        <v>2.5555555555555554</v>
      </c>
      <c r="AH64" s="47">
        <f>AG34</f>
        <v>2.5</v>
      </c>
      <c r="AI64" s="47">
        <f>AG35</f>
        <v>2.6111111111111112</v>
      </c>
      <c r="AJ64" s="47">
        <f>AG36</f>
        <v>2.6111111111111112</v>
      </c>
      <c r="AK64" s="47">
        <f>AG37</f>
        <v>2.1666666666666665</v>
      </c>
      <c r="AL64" s="47">
        <f>AG38</f>
        <v>1.8333333333333333</v>
      </c>
      <c r="AM64" s="47">
        <f>AG39</f>
        <v>1.7222222222222223</v>
      </c>
      <c r="AN64" s="47">
        <f>AG40</f>
        <v>2.1666666666666665</v>
      </c>
      <c r="AO64" s="47">
        <f>AG41</f>
        <v>1.5555555555555556</v>
      </c>
      <c r="AP64" s="47">
        <f>AG42</f>
        <v>1.8333333333333333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2.8888888888888888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2.7777777777777777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1.4444444444444444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2.2000000000000002</v>
      </c>
      <c r="D70" s="59">
        <f t="shared" si="9"/>
        <v>18</v>
      </c>
      <c r="E70" s="60">
        <f>IF(D69=D70,F69,D70)</f>
        <v>18</v>
      </c>
      <c r="F70" s="59" t="e">
        <f ca="1">HLOOKUP(C70,OFFSET(C53,0,G70,4,30-G70),4,0)</f>
        <v>#N/A</v>
      </c>
      <c r="G70" s="49">
        <f>MATCH(C70,C53:AF53,0)</f>
        <v>18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wLHskWPBeUlZfMOdgYfyVWBz344ns7iLZIjV/L9qHZoBOS82B8pHXrY+qACfKlRG2hg6MzNd9ztQ/+WQWrMKgg==" saltValue="viIsZJEOZEhiL0l6Fo/er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