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3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<sst xmlns="http://schemas.openxmlformats.org/spreadsheetml/2006/main" count="81" uniqueCount="75">
  <si>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</si>
  <si>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</si>
  <si>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</si>
  <si>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</si>
  <si>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</si>
  <si>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</si>
  <si>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</si>
  <si>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</si>
  <si>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</si>
  <si>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</si>
  <si>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</si>
  <si>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</si>
  <si>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</si>
  <si>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</si>
  <si>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</si>
  <si>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</si>
  <si>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</si>
  <si>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</si>
  <si>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</si>
  <si>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</si>
  <si>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</si>
  <si>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</si>
  <si>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</si>
  <si>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</si>
  <si>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</si>
  <si>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</si>
  <si>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</si>
  <si>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</si>
  <si>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</si>
  <si>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</si>
  <si>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</si>
  <si>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</si>
  <si>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</si>
  <si>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</si>
  <si>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</si>
  <si>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</si>
  <si>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</si>
  <si>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</si>
  <si>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</si>
  <si>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</si>
  <si>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</si>
  <si>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</si>
  <si>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</si>
  <si>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</si>
  <si>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</si>
  <si>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</si>
  <si>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</si>
  <si>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</si>
  <si>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</si>
  <si>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</si>
  <si>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</si>
  <si>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</si>
  <si>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</si>
  <si>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</si>
  <si>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</si>
  <si>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</si>
  <si>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</si>
  <si>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2020-2021 Eğitim Öğretim Yılı
1.Dönem 
3.Sınıf Beden Eğitimi ve Oyun
Kazanım Değerlendirme Ölçeği</t>
  </si>
  <si>
    <t>BO.3.1.1.1. Yer değiştirme hareketlerini artan çeviklikle yapar.</t>
  </si>
  <si>
    <t>BO.3.1.1.2. Yer değiştirme hareketlerini vücut, alan farkındalığı ve hareket ilişkilerini kullanarak artan bir doğrulukla yapar.</t>
  </si>
  <si>
    <t>BO.3.1.1.3. Çeşitli nesnelerin üzerinde dengeleme hareketlerini yapar.</t>
  </si>
  <si>
    <t>BO.3.1.1.4. Dengeleme hareketlerini vücut, alan farkındalığı ve hareket ilişkilerini kullanarak artan bir doğrulukla yapar.</t>
  </si>
  <si>
    <t>BO.3.1.1.5. Nesne kontrolü gerektiren hareketleri geliştirir.</t>
  </si>
  <si>
    <t>BO.3.1.1.6. Nesne kontrolü gerektiren hareketleri alan, efor farkındalığı ve hareket ilişkilerini kullanarak artan bir doğrulukla yapar.</t>
  </si>
  <si>
    <t>BO.3.2.3.1. Bayram, kutlama ve törenler için hazırlık yapar.</t>
  </si>
  <si>
    <t>BO.3.1.1.7. Seçtiği müziğe uygun koreografi oluşturur.</t>
  </si>
  <si>
    <t>BO.3.1.1.8. Basit kurallı oyunları artan bir doğrulukla oynar.</t>
  </si>
  <si>
    <t>BO.3.1.2.1. Oyun ve fiziki etkinliklerde arkadaşının performansını gözlemleyerek geri bildirim verir.</t>
  </si>
  <si>
    <t>BO.3.1.3.1. Oyun ve fiziki etkinliklerde kullanılabilecek basit stratejileri ve taktikleri açıklar.</t>
  </si>
  <si>
    <t>BO.3.1.3.2. Oyun ve fiziki etkinliklerde basit stratejileri ve taktikleri uygular.</t>
  </si>
  <si>
    <t>BO.3.2.1.1. Seçtiği oyun ve fiziki etkinliklere düzenli olarak katılır.</t>
  </si>
  <si>
    <t>BO.3.2.1.2. Fiziksel uygunluğunu destekleyici oyun ve fiziki etkinliklere düzenli olarak katılır.</t>
  </si>
  <si>
    <t>BO.3.2.2.1. Sağlıkla ilgili fiziksel uygunluğu geliştiren ilkeleri açıklar.</t>
  </si>
  <si>
    <t>BO.3.2.2.2. Oyun ve fiziki etkinlikler öncesinde, sırasında ve sonrasında beslenmenin nasıl olması gerektiğini açıklar.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</si>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</sst>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41440" y="165589"/>
          <a:ext cx="25703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10120" y="165589"/>
          <a:ext cx="25703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610120" y="165589"/>
          <a:ext cx="25703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403100" y="165589"/>
          <a:ext cx="25703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403100" y="165589"/>
          <a:ext cx="25703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2" t="s">
        <v>54</v>
      </c>
      <c r="C1" s="93"/>
      <c r="D1" s="93"/>
      <c r="E1" s="93"/>
      <c r="F1" s="94"/>
    </row>
    <row r="2" spans="2:6" ht="30.75" customHeight="1" x14ac:dyDescent="0.3">
      <c r="B2" s="98" t="s">
        <v>48</v>
      </c>
      <c r="C2" s="99"/>
      <c r="D2" s="22" t="s">
        <v>45</v>
      </c>
      <c r="E2" s="22" t="s">
        <v>46</v>
      </c>
      <c r="F2" s="13"/>
    </row>
    <row r="3" spans="2:6" ht="30" customHeight="1" x14ac:dyDescent="0.3">
      <c r="B3" s="97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3" t="s">
        <v>57</v>
      </c>
    </row>
    <row r="4" spans="2:6" ht="30" customHeight="1" x14ac:dyDescent="0.3">
      <c r="B4" s="97"/>
      <c r="C4" s="63" t="s">
        <v>43</v>
      </c>
      <c r="D4" s="65" t="str">
        <f>HLOOKUP(VERİLER!E68,VERİLER!$C$56:$AF$58,3,0)</f>
        <v>BO.3.2.3.1. Bayram, kutlama ve törenler için hazırlık yapar.</v>
      </c>
      <c r="E4" s="65" t="str">
        <f>HLOOKUP(VERİLER!E69,VERİLER!$C$56:$AF$58,3,0)</f>
        <v>BO.3.2.1.1. Seçtiği oyun ve fiziki etkinliklere düzenli olarak katılır.</v>
      </c>
      <c r="F4" s="104"/>
    </row>
    <row r="5" spans="2:6" ht="19.95" customHeight="1" x14ac:dyDescent="0.3">
      <c r="B5" s="109"/>
      <c r="C5" s="110"/>
      <c r="D5" s="110"/>
      <c r="E5" s="111"/>
      <c r="F5" s="104"/>
    </row>
    <row r="6" spans="2:6" ht="30" customHeight="1" x14ac:dyDescent="0.3">
      <c r="B6" s="97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4"/>
    </row>
    <row r="7" spans="2:6" ht="30" customHeight="1" x14ac:dyDescent="0.3">
      <c r="B7" s="97"/>
      <c r="C7" s="63" t="s">
        <v>43</v>
      </c>
      <c r="D7" s="65" t="str">
        <f>HLOOKUP(VERİLER!K68,VERİLER!$C$56:$AF$58,3,0)</f>
        <v>BO.3.1.1.2. Yer değiştirme hareketlerini vücut, alan farkındalığı ve hareket ilişkilerini kullanarak artan bir doğrulukla yapar.</v>
      </c>
      <c r="E7" s="65" t="str">
        <f ca="1">HLOOKUP(VERİLER!K69,VERİLER!$C$56:$AF$58,3,0)</f>
        <v>BO.3.1.1.5. Nesne kontrolü gerektiren hareketleri geliştirir.</v>
      </c>
      <c r="F7" s="105"/>
    </row>
    <row r="8" spans="2:6" ht="19.95" customHeight="1" x14ac:dyDescent="0.3">
      <c r="B8" s="100"/>
      <c r="C8" s="101"/>
      <c r="D8" s="101"/>
      <c r="E8" s="101"/>
      <c r="F8" s="102"/>
    </row>
    <row r="9" spans="2:6" ht="30" customHeight="1" x14ac:dyDescent="0.3">
      <c r="B9" s="97" t="s">
        <v>50</v>
      </c>
      <c r="C9" s="63" t="s">
        <v>42</v>
      </c>
      <c r="D9" s="64">
        <f>IFERROR(LARGE(VERİLER!AG3:AG52,1),0)</f>
        <v>2.8823529411764706</v>
      </c>
      <c r="E9" s="64">
        <f>IFERROR(LARGE(VERİLER!AG3:AG52,2),0)</f>
        <v>2.8235294117647061</v>
      </c>
      <c r="F9" s="106" t="s">
        <v>56</v>
      </c>
    </row>
    <row r="10" spans="2:6" ht="30" customHeight="1" x14ac:dyDescent="0.3">
      <c r="B10" s="97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7"/>
    </row>
    <row r="11" spans="2:6" ht="19.95" customHeight="1" x14ac:dyDescent="0.3">
      <c r="B11" s="66"/>
      <c r="C11" s="67"/>
      <c r="D11" s="67"/>
      <c r="E11" s="67"/>
      <c r="F11" s="107"/>
    </row>
    <row r="12" spans="2:6" ht="30" customHeight="1" x14ac:dyDescent="0.3">
      <c r="B12" s="97" t="s">
        <v>51</v>
      </c>
      <c r="C12" s="63" t="s">
        <v>42</v>
      </c>
      <c r="D12" s="64">
        <f>IFERROR(SMALL(VERİLER!AG3:AG52,1),0)</f>
        <v>1.3529411764705883</v>
      </c>
      <c r="E12" s="64">
        <f>IFERROR(SMALL(VERİLER!AG3:AG52,2),0)</f>
        <v>1.411764705882353</v>
      </c>
      <c r="F12" s="107"/>
    </row>
    <row r="13" spans="2:6" ht="30" customHeight="1" x14ac:dyDescent="0.3">
      <c r="B13" s="97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08"/>
    </row>
    <row r="14" spans="2:6" ht="19.95" customHeight="1" x14ac:dyDescent="0.3">
      <c r="B14" s="100"/>
      <c r="C14" s="101"/>
      <c r="D14" s="101"/>
      <c r="E14" s="101"/>
      <c r="F14" s="102"/>
    </row>
    <row r="15" spans="2:6" ht="30" customHeight="1" thickBot="1" x14ac:dyDescent="0.35">
      <c r="B15" s="68" t="s">
        <v>53</v>
      </c>
      <c r="C15" s="69">
        <f>+VERİLER!AG53</f>
        <v>2.0647058823529401</v>
      </c>
      <c r="D15" s="95" t="s">
        <v>55</v>
      </c>
      <c r="E15" s="95"/>
      <c r="F15" s="96"/>
    </row>
    <row r="16" spans="2:6" ht="19.2" thickTop="1" x14ac:dyDescent="0.3"/>
  </sheetData>
  <sheetProtection algorithmName="SHA-512" hashValue="q+DCZhAbBW/QkzvbYXdqCyKiSUby9A5syuFB/itpzh2CHduxfZFf2NjY0J4gnKkJZguZTsPXZba4dT2oo40I0g==" saltValue="u7J+WVY3MoT0ZIaZATsXK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H23" sqref="H23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116" t="s">
        <v>58</v>
      </c>
      <c r="D2" s="117" t="s">
        <v>59</v>
      </c>
      <c r="E2" s="118" t="s">
        <v>60</v>
      </c>
      <c r="F2" s="118" t="s">
        <v>61</v>
      </c>
      <c r="G2" s="117" t="s">
        <v>62</v>
      </c>
      <c r="H2" s="118" t="s">
        <v>63</v>
      </c>
      <c r="I2" s="118" t="s">
        <v>64</v>
      </c>
      <c r="J2" s="118" t="s">
        <v>65</v>
      </c>
      <c r="K2" s="118" t="s">
        <v>66</v>
      </c>
      <c r="L2" s="118" t="s">
        <v>67</v>
      </c>
      <c r="M2" s="118" t="s">
        <v>68</v>
      </c>
      <c r="N2" s="118" t="s">
        <v>69</v>
      </c>
      <c r="O2" s="118" t="s">
        <v>70</v>
      </c>
      <c r="P2" s="118" t="s">
        <v>71</v>
      </c>
      <c r="Q2" s="118" t="s">
        <v>72</v>
      </c>
      <c r="R2" s="118" t="s">
        <v>73</v>
      </c>
      <c r="S2" s="119" t="s">
        <v>74</v>
      </c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1.3529411764705883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88">
        <f t="shared" ref="AG3:AG49" si="1">IFERROR(AVERAGE(C3:AF3)," ")</f>
        <v>1.3529411764705883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1.9411764705882353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88">
        <f t="shared" si="1"/>
        <v>1.9411764705882353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1.7647058823529411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88">
        <f t="shared" si="1"/>
        <v>1.7647058823529411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1.588235294117647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88">
        <f t="shared" si="1"/>
        <v>1.588235294117647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1.8235294117647058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88">
        <f t="shared" si="1"/>
        <v>1.8235294117647058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1.7647058823529411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88">
        <f t="shared" si="1"/>
        <v>1.7647058823529411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1.411764705882353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88">
        <f t="shared" si="1"/>
        <v>1.411764705882353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2.1176470588235294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88">
        <f t="shared" si="1"/>
        <v>2.1176470588235294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2.4705882352941178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88">
        <f t="shared" si="1"/>
        <v>2.4705882352941178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2.8823529411764706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88">
        <f t="shared" si="1"/>
        <v>2.8823529411764706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2.2941176470588234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88">
        <f t="shared" si="1"/>
        <v>2.2941176470588234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2.0588235294117645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88">
        <f t="shared" si="1"/>
        <v>2.0588235294117645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1.6470588235294117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88">
        <f t="shared" si="1"/>
        <v>1.6470588235294117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2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88">
        <f t="shared" si="1"/>
        <v>2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2.2941176470588234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88">
        <f t="shared" si="1"/>
        <v>2.2941176470588234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1.9411764705882353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88">
        <f t="shared" si="1"/>
        <v>1.9411764705882353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1.8235294117647058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88">
        <f t="shared" si="1"/>
        <v>1.8235294117647058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2.2352941176470589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88">
        <f t="shared" si="1"/>
        <v>2.2352941176470589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2.8235294117647061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88">
        <f t="shared" si="1"/>
        <v>2.8235294117647061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1.8823529411764706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88">
        <f t="shared" si="1"/>
        <v>1.8823529411764706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1.8823529411764706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88">
        <f t="shared" si="1"/>
        <v>1.8823529411764706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2.7058823529411766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88">
        <f t="shared" si="1"/>
        <v>2.7058823529411766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2.1176470588235294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88">
        <f t="shared" si="1"/>
        <v>2.1176470588235294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1.5294117647058822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88">
        <f t="shared" si="1"/>
        <v>1.5294117647058822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1.588235294117647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88">
        <f t="shared" si="1"/>
        <v>1.588235294117647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88">
        <f t="shared" si="1"/>
        <v>2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1.8235294117647058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88">
        <f t="shared" si="1"/>
        <v>1.8235294117647058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1.9411764705882353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88">
        <f t="shared" si="1"/>
        <v>1.9411764705882353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2.4705882352941178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88">
        <f t="shared" si="1"/>
        <v>2.4705882352941178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2.5294117647058822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88">
        <f t="shared" si="1"/>
        <v>2.5294117647058822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2.5294117647058822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88">
        <f t="shared" si="1"/>
        <v>2.5294117647058822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2.5294117647058822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88">
        <f t="shared" si="1"/>
        <v>2.5294117647058822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2.6470588235294117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88">
        <f t="shared" si="1"/>
        <v>2.6470588235294117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2.6470588235294117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88">
        <f t="shared" si="1"/>
        <v>2.6470588235294117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2.1764705882352939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88">
        <f t="shared" si="1"/>
        <v>2.1764705882352939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1.8823529411764706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88">
        <f t="shared" si="1"/>
        <v>1.8823529411764706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1.7647058823529411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88">
        <f t="shared" si="1"/>
        <v>1.7647058823529411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2.2352941176470589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88">
        <f t="shared" si="1"/>
        <v>2.2352941176470589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1.588235294117647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88">
        <f t="shared" si="1"/>
        <v>1.588235294117647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1.8823529411764706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88">
        <f t="shared" si="1"/>
        <v>1.8823529411764706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2">
        <f>IFERROR(AVERAGE(AG3:AG52),0)</f>
        <v>2.0647058823529401</v>
      </c>
      <c r="AH53" s="114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3"/>
      <c r="AH54" s="115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BO.3.1.1.1. Yer değiştirme hareketlerini artan çeviklikle yapar.</v>
      </c>
      <c r="D58" s="34" t="str">
        <f t="shared" ref="D58:AF58" si="8">D2</f>
        <v>BO.3.1.1.2. Yer değiştirme hareketlerini vücut, alan farkındalığı ve hareket ilişkilerini kullanarak artan bir doğrulukla yapar.</v>
      </c>
      <c r="E58" s="34" t="str">
        <f t="shared" si="8"/>
        <v>BO.3.1.1.3. Çeşitli nesnelerin üzerinde dengeleme hareketlerini yapar.</v>
      </c>
      <c r="F58" s="34" t="str">
        <f t="shared" si="8"/>
        <v>BO.3.1.1.4. Dengeleme hareketlerini vücut, alan farkındalığı ve hareket ilişkilerini kullanarak artan bir doğrulukla yapar.</v>
      </c>
      <c r="G58" s="34" t="str">
        <f t="shared" si="8"/>
        <v>BO.3.1.1.5. Nesne kontrolü gerektiren hareketleri geliştirir.</v>
      </c>
      <c r="H58" s="34" t="str">
        <f t="shared" si="8"/>
        <v>BO.3.1.1.6. Nesne kontrolü gerektiren hareketleri alan, efor farkındalığı ve hareket ilişkilerini kullanarak artan bir doğrulukla yapar.</v>
      </c>
      <c r="I58" s="34" t="str">
        <f t="shared" si="8"/>
        <v>BO.3.2.3.1. Bayram, kutlama ve törenler için hazırlık yapar.</v>
      </c>
      <c r="J58" s="34" t="str">
        <f t="shared" si="8"/>
        <v>BO.3.1.1.7. Seçtiği müziğe uygun koreografi oluşturur.</v>
      </c>
      <c r="K58" s="34" t="str">
        <f t="shared" si="8"/>
        <v>BO.3.1.1.8. Basit kurallı oyunları artan bir doğrulukla oynar.</v>
      </c>
      <c r="L58" s="34" t="str">
        <f t="shared" si="8"/>
        <v>BO.3.1.2.1. Oyun ve fiziki etkinliklerde arkadaşının performansını gözlemleyerek geri bildirim verir.</v>
      </c>
      <c r="M58" s="34" t="str">
        <f t="shared" si="8"/>
        <v>BO.3.1.3.1. Oyun ve fiziki etkinliklerde kullanılabilecek basit stratejileri ve taktikleri açıklar.</v>
      </c>
      <c r="N58" s="34" t="str">
        <f t="shared" si="8"/>
        <v>BO.3.1.3.2. Oyun ve fiziki etkinliklerde basit stratejileri ve taktikleri uygular.</v>
      </c>
      <c r="O58" s="34" t="str">
        <f t="shared" si="8"/>
        <v>BO.3.2.1.1. Seçtiği oyun ve fiziki etkinliklere düzenli olarak katılır.</v>
      </c>
      <c r="P58" s="34" t="str">
        <f t="shared" si="8"/>
        <v>BO.3.2.1.2. Fiziksel uygunluğunu destekleyici oyun ve fiziki etkinliklere düzenli olarak katılır.</v>
      </c>
      <c r="Q58" s="34" t="str">
        <f t="shared" si="8"/>
        <v>BO.3.2.2.1. Sağlıkla ilgili fiziksel uygunluğu geliştiren ilkeleri açıklar.</v>
      </c>
      <c r="R58" s="34" t="str">
        <f t="shared" si="8"/>
        <v>BO.3.2.2.2. Oyun ve fiziki etkinlikler öncesinde, sırasında ve sonrasında beslenmenin nasıl olması gerektiğini açıklar.</v>
      </c>
      <c r="S58" s="34" t="str">
        <f t="shared" si="8"/>
        <v>Canlı Derslere Katılım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1.3529411764705883</v>
      </c>
      <c r="D60" s="38">
        <f>+$AG$4</f>
        <v>1.9411764705882353</v>
      </c>
      <c r="E60" s="38">
        <f>+$AG$5</f>
        <v>1.7647058823529411</v>
      </c>
      <c r="F60" s="38">
        <f>+$AG$6</f>
        <v>1.588235294117647</v>
      </c>
      <c r="G60" s="38">
        <f>+$AG$7</f>
        <v>1.8235294117647058</v>
      </c>
      <c r="H60" s="38">
        <f>+$AG$8</f>
        <v>1.7647058823529411</v>
      </c>
      <c r="I60" s="38">
        <f>+$AG$9</f>
        <v>1.411764705882353</v>
      </c>
      <c r="J60" s="38">
        <f>+$AG$10</f>
        <v>2.1176470588235294</v>
      </c>
      <c r="K60" s="38">
        <f>+$AG$11</f>
        <v>2.4705882352941178</v>
      </c>
      <c r="L60" s="38">
        <f>+$AG$12</f>
        <v>2.8823529411764706</v>
      </c>
      <c r="M60" s="38">
        <f>+$AG$13</f>
        <v>2.2941176470588234</v>
      </c>
      <c r="N60" s="38">
        <f>+$AG$14</f>
        <v>2.0588235294117645</v>
      </c>
      <c r="O60" s="38">
        <f>+$AG$15</f>
        <v>1.6470588235294117</v>
      </c>
      <c r="P60" s="38">
        <f>+$AG$16</f>
        <v>2</v>
      </c>
      <c r="Q60" s="38">
        <f>+$AG$17</f>
        <v>2.2941176470588234</v>
      </c>
      <c r="R60" s="38">
        <f>+$AG$18</f>
        <v>1.9411764705882353</v>
      </c>
      <c r="S60" s="38">
        <f>+$AG$19</f>
        <v>1.8235294117647058</v>
      </c>
      <c r="T60" s="38">
        <f>+$AG$20</f>
        <v>2.2352941176470589</v>
      </c>
      <c r="U60" s="38">
        <f>+$AG$21</f>
        <v>2.8235294117647061</v>
      </c>
      <c r="V60" s="38">
        <f>+$AG$22</f>
        <v>1.8823529411764706</v>
      </c>
      <c r="W60" s="38">
        <f>+$AG$23</f>
        <v>1.8823529411764706</v>
      </c>
      <c r="X60" s="38">
        <f>+$AG$24</f>
        <v>2.7058823529411766</v>
      </c>
      <c r="Y60" s="38">
        <f>+$AG$25</f>
        <v>2.1176470588235294</v>
      </c>
      <c r="Z60" s="38">
        <f>+$AG$26</f>
        <v>1.5294117647058822</v>
      </c>
      <c r="AA60" s="38">
        <f>+$AG$27</f>
        <v>1.588235294117647</v>
      </c>
      <c r="AB60" s="38">
        <f>+$AG$28</f>
        <v>2</v>
      </c>
      <c r="AC60" s="38">
        <f>+$AG$29</f>
        <v>1.8235294117647058</v>
      </c>
      <c r="AD60" s="38">
        <f>+$AG$30</f>
        <v>1.9411764705882353</v>
      </c>
      <c r="AE60" s="38">
        <f>+$AG$31</f>
        <v>2.4705882352941178</v>
      </c>
      <c r="AF60" s="38">
        <f>+$AG$32</f>
        <v>2.5294117647058822</v>
      </c>
      <c r="AG60" s="38">
        <f>+$AG$33</f>
        <v>2.5294117647058822</v>
      </c>
      <c r="AH60" s="38">
        <f>+$AG$34</f>
        <v>2.5294117647058822</v>
      </c>
      <c r="AI60" s="38">
        <f>+$AG$35</f>
        <v>2.6470588235294117</v>
      </c>
      <c r="AJ60" s="38">
        <f>+$AG$36</f>
        <v>2.6470588235294117</v>
      </c>
      <c r="AK60" s="38">
        <f>+$AG$37</f>
        <v>2.1764705882352939</v>
      </c>
      <c r="AL60" s="38">
        <f>+$AG$38</f>
        <v>1.8823529411764706</v>
      </c>
      <c r="AM60" s="38">
        <f>+$AG$39</f>
        <v>1.7647058823529411</v>
      </c>
      <c r="AN60" s="38">
        <f>+$AG$40</f>
        <v>2.2352941176470589</v>
      </c>
      <c r="AO60" s="38">
        <f>+$AG$41</f>
        <v>1.588235294117647</v>
      </c>
      <c r="AP60" s="38">
        <f>+$AG$42</f>
        <v>1.8823529411764706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1.3529411764705883</v>
      </c>
      <c r="D64" s="46">
        <f>AG4</f>
        <v>1.9411764705882353</v>
      </c>
      <c r="E64" s="46">
        <f>AG5</f>
        <v>1.7647058823529411</v>
      </c>
      <c r="F64" s="46">
        <f>AG6</f>
        <v>1.588235294117647</v>
      </c>
      <c r="G64" s="46">
        <f>AG7</f>
        <v>1.8235294117647058</v>
      </c>
      <c r="H64" s="46">
        <f>AG8</f>
        <v>1.7647058823529411</v>
      </c>
      <c r="I64" s="46">
        <f>AG9</f>
        <v>1.411764705882353</v>
      </c>
      <c r="J64" s="46">
        <f>AG10</f>
        <v>2.1176470588235294</v>
      </c>
      <c r="K64" s="46">
        <f>AG11</f>
        <v>2.4705882352941178</v>
      </c>
      <c r="L64" s="46">
        <f>AG12</f>
        <v>2.8823529411764706</v>
      </c>
      <c r="M64" s="46">
        <f>AG13</f>
        <v>2.2941176470588234</v>
      </c>
      <c r="N64" s="46">
        <f>AG14</f>
        <v>2.0588235294117645</v>
      </c>
      <c r="O64" s="46">
        <f>AG15</f>
        <v>1.6470588235294117</v>
      </c>
      <c r="P64" s="46">
        <f>AG16</f>
        <v>2</v>
      </c>
      <c r="Q64" s="46">
        <f>AG17</f>
        <v>2.2941176470588234</v>
      </c>
      <c r="R64" s="46">
        <f>AG18</f>
        <v>1.9411764705882353</v>
      </c>
      <c r="S64" s="46">
        <f>AG19</f>
        <v>1.8235294117647058</v>
      </c>
      <c r="T64" s="46">
        <f>AG20</f>
        <v>2.2352941176470589</v>
      </c>
      <c r="U64" s="46">
        <f>AG21</f>
        <v>2.8235294117647061</v>
      </c>
      <c r="V64" s="46">
        <f>AG22</f>
        <v>1.8823529411764706</v>
      </c>
      <c r="W64" s="46">
        <f>AG23</f>
        <v>1.8823529411764706</v>
      </c>
      <c r="X64" s="46">
        <f>AG24</f>
        <v>2.7058823529411766</v>
      </c>
      <c r="Y64" s="46">
        <f>AG25</f>
        <v>2.1176470588235294</v>
      </c>
      <c r="Z64" s="46">
        <f>AG26</f>
        <v>1.5294117647058822</v>
      </c>
      <c r="AA64" s="46">
        <f>AG27</f>
        <v>1.588235294117647</v>
      </c>
      <c r="AB64" s="46">
        <f>AG28</f>
        <v>2</v>
      </c>
      <c r="AC64" s="46">
        <f>AG29</f>
        <v>1.8235294117647058</v>
      </c>
      <c r="AD64" s="46">
        <f>AG30</f>
        <v>1.9411764705882353</v>
      </c>
      <c r="AE64" s="46">
        <f>AG31</f>
        <v>2.4705882352941178</v>
      </c>
      <c r="AF64" s="46">
        <f>AG32</f>
        <v>2.5294117647058822</v>
      </c>
      <c r="AG64" s="47">
        <f>AG33</f>
        <v>2.5294117647058822</v>
      </c>
      <c r="AH64" s="47">
        <f>AG34</f>
        <v>2.5294117647058822</v>
      </c>
      <c r="AI64" s="47">
        <f>AG35</f>
        <v>2.6470588235294117</v>
      </c>
      <c r="AJ64" s="47">
        <f>AG36</f>
        <v>2.6470588235294117</v>
      </c>
      <c r="AK64" s="47">
        <f>AG37</f>
        <v>2.1764705882352939</v>
      </c>
      <c r="AL64" s="47">
        <f>AG38</f>
        <v>1.8823529411764706</v>
      </c>
      <c r="AM64" s="47">
        <f>AG39</f>
        <v>1.7647058823529411</v>
      </c>
      <c r="AN64" s="47">
        <f>AG40</f>
        <v>2.2352941176470589</v>
      </c>
      <c r="AO64" s="47">
        <f>AG41</f>
        <v>1.588235294117647</v>
      </c>
      <c r="AP64" s="47">
        <f>AG42</f>
        <v>1.8823529411764706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2.8823529411764706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1.3529411764705883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2.8235294117647061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1.411764705882353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2.7058823529411766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1.5294117647058822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DShUh4rsnPd2shZnYZOw0yJYFsFkCHdFGeSww4DztJloV4uuKid2NlUA/KTW58ExOjKaLQj/mD6J2uRJWg9VTw==" saltValue="XG83SzPb3sGRfhsrbPRWgA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