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3.Sınıf\"/>
    </mc:Choice>
  </mc:AlternateContent>
  <xr:revisionPtr revIDLastSave="0" documentId="13_ncr:1_{ED4A751A-3FE2-4259-A15D-D63F290EA6A1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4" i="2" l="1"/>
  <c r="X54" i="2"/>
  <c r="X53" i="2"/>
  <c r="Y53" i="2"/>
  <c r="Y54" i="2" s="1"/>
  <c r="W53" i="2"/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4" i="2"/>
  <c r="U57" i="2"/>
  <c r="Q54" i="2"/>
  <c r="Q57" i="2"/>
  <c r="M54" i="2"/>
  <c r="M57" i="2"/>
  <c r="E54" i="2"/>
  <c r="E57" i="2"/>
  <c r="AB57" i="2"/>
  <c r="X57" i="2"/>
  <c r="T54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4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<sst xmlns="http://schemas.openxmlformats.org/spreadsheetml/2006/main" count="87" uniqueCount="81">
  <si>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</si>
  <si>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</si>
  <si>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</si>
  <si>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</si>
  <si>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</si>
  <si>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</si>
  <si>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</si>
  <si>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</si>
  <si>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</si>
  <si>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</si>
  <si>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</si>
  <si>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</si>
  <si>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</si>
  <si>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</si>
  <si>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</si>
  <si>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</si>
  <si>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</si>
  <si>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</si>
  <si>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</si>
  <si>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</si>
  <si>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</si>
  <si>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</si>
  <si>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</si>
  <si>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</si>
  <si>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</si>
  <si>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</si>
  <si>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</si>
  <si>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</si>
  <si>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</si>
  <si>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</si>
  <si>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</si>
  <si>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</si>
  <si>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</si>
  <si>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</si>
  <si>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</si>
  <si>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</si>
  <si>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</si>
  <si>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</si>
  <si>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</si>
  <si>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</si>
  <si>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</si>
  <si>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</si>
  <si>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</si>
  <si>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</si>
  <si>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</si>
  <si>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</si>
  <si>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</si>
  <si>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</si>
  <si>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</si>
  <si>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</si>
  <si>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</si>
  <si>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</si>
  <si>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</si>
  <si>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</si>
  <si>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</si>
  <si>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</si>
  <si>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ve/veya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</si>
  <si>
    <t>HB.3.1.1. Güçlü yönlerini ve güçlendirilmesi gereken yönlerini fark eder.</t>
  </si>
  <si>
    <t>HB.3.1.2. Davranışlarının kendisini ve arkadaşlarını nasıl etkilediğini fark eder.</t>
  </si>
  <si>
    <t>HB.3.1.3. Arkadaşlarının davranışlarının kendisini nasıl etkilediğini fark eder.</t>
  </si>
  <si>
    <t>HB.3.1.4. Arkadaşlık sürecinde dikkat edilmesi gereken hususları kavrar.</t>
  </si>
  <si>
    <t>HB.3.1.5. Sınıfının ve okulunun krokisini çizer.</t>
  </si>
  <si>
    <t>HB.3.1.6. Okulunun bireysel ve toplumsal katkılarının fark eder.</t>
  </si>
  <si>
    <t>HB.3.1.7. Okuldaki sosyal yardımlaşma ve dayanışmayla ilgili çalışmalara katılmaya istekli olur.</t>
  </si>
  <si>
    <t>HB.3.1.8. Okula ilişkin istek ve ihtiyaçlarını okul ortamında demokratik yollarla ifade eder.</t>
  </si>
  <si>
    <t>HB.3.1.9. Okul kaynaklarının etkili ve verimli kullanımına yönelik özgün önerilerde bulunur.</t>
  </si>
  <si>
    <t>HB.3.1.10. İlgi duyduğu meslekleri ve özelliklerini araştırır.</t>
  </si>
  <si>
    <t>HB.3.2.1. Aile büyüklerinin çocukluk dönemlerinin özellikleri ile kendi çocukluk döneminin özelliklerini karşılaştırır.</t>
  </si>
  <si>
    <t>HB.3.2.2. Komşuluk ilişkilerinin ailesi ve kendisi açısından önemine örnekler verir.</t>
  </si>
  <si>
    <t>HB.3.2.3. Evinin bulunduğu yerin krokisini çizer.</t>
  </si>
  <si>
    <t>HB.3.2.4. Evde üzerine düşen görev ve sorumlulukları yerine getirir.</t>
  </si>
  <si>
    <t>HB.3.2.5. Evde kullanılan alet ve teknolojik ürünlerin hayatımıza olan katkılarına örnekler verir.</t>
  </si>
  <si>
    <t>HB.3.2.6. Evdeki kaynakların etkili ve verimli kullanımına yönelik özgün önerilerde bulunur.</t>
  </si>
  <si>
    <t>HB.3.2.7. Planlı olmanın kişisel yaşamına olan katkılarına örnekler verir.</t>
  </si>
  <si>
    <t>HB.3.2.8. İstek ve ihtiyaçlarını karşılarken kendisinin ve ailesinin bütçesini korumaya özen gösterir.</t>
  </si>
  <si>
    <t>HB.3.3.1. Kişisel bakımını yaparken kaynakları verimli kullanır.</t>
  </si>
  <si>
    <t>HB.3.3.2. Yiyecek ve içecekler satın alınırken bilinçli tüketici davranışları gösterir.</t>
  </si>
  <si>
    <t>HB.3.3.3. Sağlığını korumak için mevsimlere özgü yiyeceklerle beslenir</t>
  </si>
  <si>
    <t>HB.3.3.4. Sağlığını korumak için yeterli ve dengeli beslenir.</t>
  </si>
  <si>
    <t>HB.3.3.5. Kendisinin ve toplumun sağlığını korumak için ortak kullanım alanlarında temizlik ve hijyen kurallarına uyar.</t>
  </si>
  <si>
    <t>2019-2020 Eğitim Öğretim Yılı
1.Dönem 
3.Sınıf Hayat Bilgisi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</si>
</sst>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 applyProtection="1">
      <alignment horizontal="center" vertical="center" wrapText="1"/>
      <protection hidden="1"/>
    </xf>
    <xf numFmtId="0" fontId="13" fillId="3" borderId="44" xfId="0" applyFont="1" applyFill="1" applyBorder="1" applyAlignment="1" applyProtection="1">
      <alignment horizontal="center" vertical="center" wrapText="1"/>
      <protection hidden="1"/>
    </xf>
    <xf numFmtId="0" fontId="13" fillId="3" borderId="45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6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7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8" xfId="0" applyFont="1" applyBorder="1" applyAlignment="1" applyProtection="1">
      <alignment vertical="center"/>
      <protection hidden="1"/>
    </xf>
    <xf numFmtId="0" fontId="2" fillId="0" borderId="49" xfId="0" applyFont="1" applyBorder="1" applyAlignment="1" applyProtection="1">
      <alignment vertical="center"/>
      <protection hidden="1"/>
    </xf>
    <xf numFmtId="0" fontId="2" fillId="0" borderId="5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43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4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5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7" xfId="0" applyFont="1" applyBorder="1" applyAlignment="1" applyProtection="1">
      <alignment vertical="center" wrapText="1"/>
      <protection hidden="1"/>
    </xf>
    <xf numFmtId="0" fontId="2" fillId="0" borderId="47" xfId="0" applyFont="1" applyBorder="1" applyAlignment="1" applyProtection="1">
      <alignment vertical="center"/>
      <protection hidden="1"/>
    </xf>
    <xf numFmtId="2" fontId="2" fillId="0" borderId="46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9" xfId="0" applyFont="1" applyBorder="1" applyAlignment="1" applyProtection="1">
      <alignment horizontal="left" vertical="center" wrapText="1"/>
      <protection hidden="1"/>
    </xf>
    <xf numFmtId="0" fontId="2" fillId="0" borderId="50" xfId="0" applyFont="1" applyBorder="1" applyAlignment="1" applyProtection="1">
      <alignment vertical="center" wrapText="1"/>
      <protection hidden="1"/>
    </xf>
    <xf numFmtId="2" fontId="2" fillId="0" borderId="43" xfId="0" applyNumberFormat="1" applyFont="1" applyBorder="1" applyAlignment="1" applyProtection="1">
      <alignment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0" fontId="2" fillId="5" borderId="44" xfId="0" applyFont="1" applyFill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6" xfId="0" applyFont="1" applyBorder="1" applyAlignment="1" applyProtection="1">
      <alignment vertical="center" wrapText="1"/>
      <protection hidden="1"/>
    </xf>
    <xf numFmtId="2" fontId="2" fillId="0" borderId="48" xfId="0" applyNumberFormat="1" applyFont="1" applyBorder="1" applyAlignment="1" applyProtection="1">
      <alignment vertical="center" wrapText="1"/>
      <protection hidden="1"/>
    </xf>
    <xf numFmtId="0" fontId="2" fillId="0" borderId="49" xfId="0" applyFont="1" applyBorder="1" applyAlignment="1" applyProtection="1">
      <alignment vertical="center" wrapText="1"/>
      <protection hidden="1"/>
    </xf>
    <xf numFmtId="0" fontId="2" fillId="5" borderId="49" xfId="0" applyFont="1" applyFill="1" applyBorder="1" applyAlignment="1" applyProtection="1">
      <alignment vertical="center" wrapText="1"/>
      <protection hidden="1"/>
    </xf>
    <xf numFmtId="0" fontId="2" fillId="0" borderId="48" xfId="0" applyFont="1" applyBorder="1" applyAlignment="1" applyProtection="1">
      <alignment vertical="center" wrapText="1"/>
      <protection hidden="1"/>
    </xf>
    <xf numFmtId="0" fontId="6" fillId="0" borderId="57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14" fillId="0" borderId="5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3" fillId="3" borderId="54" xfId="0" applyFont="1" applyFill="1" applyBorder="1" applyAlignment="1" applyProtection="1">
      <alignment horizontal="center" vertical="center" wrapText="1"/>
      <protection hidden="1"/>
    </xf>
    <xf numFmtId="0" fontId="0" fillId="0" borderId="55" xfId="0" applyBorder="1" applyAlignment="1" applyProtection="1">
      <alignment horizontal="center" vertical="center" wrapText="1"/>
      <protection hidden="1"/>
    </xf>
    <xf numFmtId="0" fontId="0" fillId="0" borderId="56" xfId="0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2" fontId="15" fillId="0" borderId="51" xfId="0" applyNumberFormat="1" applyFont="1" applyBorder="1" applyAlignment="1" applyProtection="1">
      <alignment horizontal="left" vertical="center" wrapText="1"/>
      <protection hidden="1"/>
    </xf>
    <xf numFmtId="0" fontId="0" fillId="0" borderId="52" xfId="0" applyBorder="1" applyAlignment="1" applyProtection="1">
      <alignment horizontal="left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left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2" fontId="3" fillId="0" borderId="25" xfId="0" applyNumberFormat="1" applyFont="1" applyBorder="1" applyAlignment="1" applyProtection="1">
      <alignment horizontal="center" vertical="center" wrapText="1"/>
      <protection hidden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41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27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40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42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2" fontId="6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8" xfId="0" applyNumberFormat="1" applyFont="1" applyBorder="1" applyAlignment="1" applyProtection="1">
      <alignment horizontal="center" vertical="center" wrapText="1"/>
      <protection hidden="1"/>
    </xf>
    <xf numFmtId="164" fontId="10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 wrapText="1"/>
      <protection hidden="1"/>
    </xf>
    <xf numFmtId="0" fontId="6" fillId="0" borderId="17" xfId="0" applyFont="1" applyFill="1" applyBorder="1" applyAlignment="1" applyProtection="1">
      <alignment horizontal="center" vertical="center" textRotation="90" wrapText="1"/>
      <protection hidden="1"/>
    </xf>
    <xf numFmtId="0" fontId="6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61" t="s">
        <v>54</v>
      </c>
      <c r="C1" s="62"/>
      <c r="D1" s="62"/>
      <c r="E1" s="62"/>
      <c r="F1" s="63"/>
    </row>
    <row r="2" spans="2:6" ht="30.75" customHeight="1" x14ac:dyDescent="0.3">
      <c r="B2" s="64" t="s">
        <v>48</v>
      </c>
      <c r="C2" s="65"/>
      <c r="D2" s="20" t="s">
        <v>45</v>
      </c>
      <c r="E2" s="20" t="s">
        <v>46</v>
      </c>
      <c r="F2" s="11"/>
    </row>
    <row r="3" spans="2:6" ht="30" customHeight="1" x14ac:dyDescent="0.3">
      <c r="B3" s="66" t="s">
        <v>44</v>
      </c>
      <c r="C3" s="67" t="s">
        <v>42</v>
      </c>
      <c r="D3" s="68">
        <f>HLOOKUP(VERİLER!E68,VERİLER!$C$56:$AF$57,2,0)</f>
        <v>2.2999999999999998</v>
      </c>
      <c r="E3" s="68">
        <f>HLOOKUP(VERİLER!E69,VERİLER!$C$56:$AF$57,2,0)</f>
        <v>2.25</v>
      </c>
      <c r="F3" s="69" t="s">
        <v>80</v>
      </c>
    </row>
    <row r="4" spans="2:6" ht="30" customHeight="1" x14ac:dyDescent="0.3">
      <c r="B4" s="66"/>
      <c r="C4" s="67" t="s">
        <v>43</v>
      </c>
      <c r="D4" s="70" t="str">
        <f>HLOOKUP(VERİLER!E68,VERİLER!$C$56:$AF$58,3,0)</f>
        <v>HB.3.1.7. Okuldaki sosyal yardımlaşma ve dayanışmayla ilgili çalışmalara katılmaya istekli olur.</v>
      </c>
      <c r="E4" s="70" t="str">
        <f>HLOOKUP(VERİLER!E69,VERİLER!$C$56:$AF$58,3,0)</f>
        <v>HB.3.2.3. Evinin bulunduğu yerin krokisini çizer.</v>
      </c>
      <c r="F4" s="71"/>
    </row>
    <row r="5" spans="2:6" ht="19.95" customHeight="1" x14ac:dyDescent="0.3">
      <c r="B5" s="72"/>
      <c r="C5" s="73"/>
      <c r="D5" s="73"/>
      <c r="E5" s="74"/>
      <c r="F5" s="71"/>
    </row>
    <row r="6" spans="2:6" ht="30" customHeight="1" x14ac:dyDescent="0.3">
      <c r="B6" s="66" t="s">
        <v>47</v>
      </c>
      <c r="C6" s="67" t="s">
        <v>42</v>
      </c>
      <c r="D6" s="68">
        <f>HLOOKUP(VERİLER!K68,VERİLER!$C$56:$AF$57,2,0)</f>
        <v>1.925</v>
      </c>
      <c r="E6" s="68">
        <f ca="1">HLOOKUP(VERİLER!K69,VERİLER!$C$56:$AF$57,2,0)</f>
        <v>1.925</v>
      </c>
      <c r="F6" s="71"/>
    </row>
    <row r="7" spans="2:6" ht="30" customHeight="1" x14ac:dyDescent="0.3">
      <c r="B7" s="66"/>
      <c r="C7" s="67" t="s">
        <v>43</v>
      </c>
      <c r="D7" s="70" t="str">
        <f>HLOOKUP(VERİLER!K68,VERİLER!$C$56:$AF$58,3,0)</f>
        <v>HB.3.1.2. Davranışlarının kendisini ve arkadaşlarını nasıl etkilediğini fark eder.</v>
      </c>
      <c r="E7" s="70" t="str">
        <f ca="1">HLOOKUP(VERİLER!K69,VERİLER!$C$56:$AF$58,3,0)</f>
        <v>HB.3.1.5. Sınıfının ve okulunun krokisini çizer.</v>
      </c>
      <c r="F7" s="75"/>
    </row>
    <row r="8" spans="2:6" ht="19.95" customHeight="1" x14ac:dyDescent="0.3">
      <c r="B8" s="76"/>
      <c r="C8" s="77"/>
      <c r="D8" s="77"/>
      <c r="E8" s="77"/>
      <c r="F8" s="78"/>
    </row>
    <row r="9" spans="2:6" ht="30" customHeight="1" x14ac:dyDescent="0.3">
      <c r="B9" s="66" t="s">
        <v>50</v>
      </c>
      <c r="C9" s="67" t="s">
        <v>42</v>
      </c>
      <c r="D9" s="68">
        <f>IFERROR(LARGE(VERİLER!AG3:AG52,1),0)</f>
        <v>2.9130434782608696</v>
      </c>
      <c r="E9" s="68">
        <f>IFERROR(LARGE(VERİLER!AG3:AG52,2),0)</f>
        <v>2.7826086956521738</v>
      </c>
      <c r="F9" s="79" t="s">
        <v>56</v>
      </c>
    </row>
    <row r="10" spans="2:6" ht="30" customHeight="1" x14ac:dyDescent="0.3">
      <c r="B10" s="66"/>
      <c r="C10" s="67" t="s">
        <v>49</v>
      </c>
      <c r="D10" s="68" t="str">
        <f>HLOOKUP(VERİLER!S68,VERİLER!C63:AZ65,3,0)</f>
        <v>DENİZ</v>
      </c>
      <c r="E10" s="68" t="str">
        <f>HLOOKUP(VERİLER!S69,VERİLER!C63:AZ65,3,0)</f>
        <v>ZİYA</v>
      </c>
      <c r="F10" s="80"/>
    </row>
    <row r="11" spans="2:6" ht="19.95" customHeight="1" x14ac:dyDescent="0.3">
      <c r="B11" s="81"/>
      <c r="C11" s="82"/>
      <c r="D11" s="82"/>
      <c r="E11" s="82"/>
      <c r="F11" s="80"/>
    </row>
    <row r="12" spans="2:6" ht="30" customHeight="1" x14ac:dyDescent="0.3">
      <c r="B12" s="66" t="s">
        <v>51</v>
      </c>
      <c r="C12" s="67" t="s">
        <v>42</v>
      </c>
      <c r="D12" s="68">
        <f>IFERROR(SMALL(VERİLER!AG3:AG52,1),0)</f>
        <v>1.2608695652173914</v>
      </c>
      <c r="E12" s="68">
        <f>IFERROR(SMALL(VERİLER!AG3:AG52,2),0)</f>
        <v>1.4782608695652173</v>
      </c>
      <c r="F12" s="80"/>
    </row>
    <row r="13" spans="2:6" ht="30" customHeight="1" x14ac:dyDescent="0.3">
      <c r="B13" s="66"/>
      <c r="C13" s="67" t="s">
        <v>49</v>
      </c>
      <c r="D13" s="68" t="str">
        <f>HLOOKUP(VERİLER!Y68,VERİLER!C63:AZ65,3,0)</f>
        <v>ALİ</v>
      </c>
      <c r="E13" s="68" t="str">
        <f>HLOOKUP(VERİLER!Y69,VERİLER!C63:AZ65,3,0)</f>
        <v>MUMİN</v>
      </c>
      <c r="F13" s="83"/>
    </row>
    <row r="14" spans="2:6" ht="19.95" customHeight="1" x14ac:dyDescent="0.3">
      <c r="B14" s="76"/>
      <c r="C14" s="77"/>
      <c r="D14" s="77"/>
      <c r="E14" s="77"/>
      <c r="F14" s="78"/>
    </row>
    <row r="15" spans="2:6" ht="30" customHeight="1" thickBot="1" x14ac:dyDescent="0.35">
      <c r="B15" s="84" t="s">
        <v>53</v>
      </c>
      <c r="C15" s="85">
        <f>+VERİLER!AG53</f>
        <v>2.0739130434782611</v>
      </c>
      <c r="D15" s="86" t="s">
        <v>55</v>
      </c>
      <c r="E15" s="86"/>
      <c r="F15" s="87"/>
    </row>
    <row r="16" spans="2:6" ht="19.2" thickTop="1" x14ac:dyDescent="0.3"/>
  </sheetData>
  <sheetProtection algorithmName="SHA-512" hashValue="bzXGXaph5mZo4lO31aKQ5WHyJ/WSHVK9oAciBWrxEUKj7syB/XeV4emltVL/A+nTuMAE+aNR4c1cFCeAHK4kGw==" saltValue="R7PvHKhaDyy/K69Mi67QEA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abSelected="1" topLeftCell="B21" zoomScale="70" zoomScaleNormal="70" workbookViewId="0">
      <selection activeCell="X48" sqref="X48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2.2000000000000002</v>
      </c>
      <c r="U1" s="10">
        <f t="shared" si="0"/>
        <v>2.125</v>
      </c>
      <c r="V1" s="10">
        <f t="shared" si="0"/>
        <v>1.9750000000000001</v>
      </c>
      <c r="W1" s="10">
        <f t="shared" si="0"/>
        <v>2.2000000000000002</v>
      </c>
      <c r="X1" s="10">
        <f t="shared" si="0"/>
        <v>2.125</v>
      </c>
      <c r="Y1" s="10">
        <f t="shared" si="0"/>
        <v>1.9750000000000001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3"/>
      <c r="B2" s="60"/>
      <c r="C2" s="127" t="s">
        <v>57</v>
      </c>
      <c r="D2" s="128" t="s">
        <v>58</v>
      </c>
      <c r="E2" s="88" t="s">
        <v>59</v>
      </c>
      <c r="F2" s="88" t="s">
        <v>60</v>
      </c>
      <c r="G2" s="128" t="s">
        <v>61</v>
      </c>
      <c r="H2" s="88" t="s">
        <v>62</v>
      </c>
      <c r="I2" s="88" t="s">
        <v>63</v>
      </c>
      <c r="J2" s="88" t="s">
        <v>64</v>
      </c>
      <c r="K2" s="88" t="s">
        <v>65</v>
      </c>
      <c r="L2" s="88" t="s">
        <v>66</v>
      </c>
      <c r="M2" s="88" t="s">
        <v>67</v>
      </c>
      <c r="N2" s="88" t="s">
        <v>68</v>
      </c>
      <c r="O2" s="88" t="s">
        <v>69</v>
      </c>
      <c r="P2" s="88" t="s">
        <v>70</v>
      </c>
      <c r="Q2" s="88" t="s">
        <v>71</v>
      </c>
      <c r="R2" s="88" t="s">
        <v>72</v>
      </c>
      <c r="S2" s="88" t="s">
        <v>73</v>
      </c>
      <c r="T2" s="88" t="s">
        <v>74</v>
      </c>
      <c r="U2" s="88" t="s">
        <v>75</v>
      </c>
      <c r="V2" s="88" t="s">
        <v>76</v>
      </c>
      <c r="W2" s="88" t="s">
        <v>77</v>
      </c>
      <c r="X2" s="88" t="s">
        <v>78</v>
      </c>
      <c r="Y2" s="88" t="s">
        <v>79</v>
      </c>
      <c r="Z2" s="88"/>
      <c r="AA2" s="88"/>
      <c r="AB2" s="88"/>
      <c r="AC2" s="88"/>
      <c r="AD2" s="88"/>
      <c r="AE2" s="88"/>
      <c r="AF2" s="89"/>
      <c r="AG2" s="125" t="s">
        <v>3</v>
      </c>
      <c r="AH2" s="126" t="s">
        <v>41</v>
      </c>
    </row>
    <row r="3" spans="1:38" ht="15" customHeight="1" x14ac:dyDescent="0.3">
      <c r="A3" s="14">
        <f>+AG3</f>
        <v>1.2608695652173914</v>
      </c>
      <c r="B3" s="104" t="s">
        <v>0</v>
      </c>
      <c r="C3" s="105">
        <v>2</v>
      </c>
      <c r="D3" s="106">
        <v>1</v>
      </c>
      <c r="E3" s="106">
        <v>1</v>
      </c>
      <c r="F3" s="106">
        <v>1</v>
      </c>
      <c r="G3" s="106">
        <v>2</v>
      </c>
      <c r="H3" s="106">
        <v>2</v>
      </c>
      <c r="I3" s="106">
        <v>1</v>
      </c>
      <c r="J3" s="106">
        <v>1</v>
      </c>
      <c r="K3" s="106">
        <v>1</v>
      </c>
      <c r="L3" s="106">
        <v>1</v>
      </c>
      <c r="M3" s="106">
        <v>2</v>
      </c>
      <c r="N3" s="106">
        <v>1</v>
      </c>
      <c r="O3" s="106">
        <v>1</v>
      </c>
      <c r="P3" s="106">
        <v>1</v>
      </c>
      <c r="Q3" s="106">
        <v>1</v>
      </c>
      <c r="R3" s="106">
        <v>3</v>
      </c>
      <c r="S3" s="106">
        <v>1</v>
      </c>
      <c r="T3" s="106">
        <v>1</v>
      </c>
      <c r="U3" s="106">
        <v>1</v>
      </c>
      <c r="V3" s="106">
        <v>1</v>
      </c>
      <c r="W3" s="106">
        <v>1</v>
      </c>
      <c r="X3" s="106">
        <v>1</v>
      </c>
      <c r="Y3" s="106">
        <v>1</v>
      </c>
      <c r="Z3" s="90"/>
      <c r="AA3" s="90"/>
      <c r="AB3" s="90"/>
      <c r="AC3" s="90"/>
      <c r="AD3" s="90"/>
      <c r="AE3" s="90"/>
      <c r="AF3" s="91"/>
      <c r="AG3" s="117">
        <f t="shared" ref="AG3:AG49" si="1">IFERROR(AVERAGE(C3:AF3)," ")</f>
        <v>1.2608695652173914</v>
      </c>
      <c r="AH3" s="118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18"/>
      <c r="AL3" s="19"/>
    </row>
    <row r="4" spans="1:38" ht="15" customHeight="1" x14ac:dyDescent="0.3">
      <c r="A4" s="15">
        <f t="shared" ref="A4:A52" si="2">+AG4</f>
        <v>1.9565217391304348</v>
      </c>
      <c r="B4" s="107" t="s">
        <v>1</v>
      </c>
      <c r="C4" s="108">
        <v>2</v>
      </c>
      <c r="D4" s="109">
        <v>3</v>
      </c>
      <c r="E4" s="109">
        <v>1</v>
      </c>
      <c r="F4" s="109">
        <v>2</v>
      </c>
      <c r="G4" s="109">
        <v>1</v>
      </c>
      <c r="H4" s="109">
        <v>2</v>
      </c>
      <c r="I4" s="109">
        <v>2</v>
      </c>
      <c r="J4" s="109">
        <v>3</v>
      </c>
      <c r="K4" s="109">
        <v>1</v>
      </c>
      <c r="L4" s="109">
        <v>2</v>
      </c>
      <c r="M4" s="109">
        <v>2</v>
      </c>
      <c r="N4" s="109">
        <v>2</v>
      </c>
      <c r="O4" s="109">
        <v>3</v>
      </c>
      <c r="P4" s="109">
        <v>1</v>
      </c>
      <c r="Q4" s="109">
        <v>2</v>
      </c>
      <c r="R4" s="109">
        <v>2</v>
      </c>
      <c r="S4" s="109">
        <v>2</v>
      </c>
      <c r="T4" s="109">
        <v>3</v>
      </c>
      <c r="U4" s="109">
        <v>1</v>
      </c>
      <c r="V4" s="109">
        <v>2</v>
      </c>
      <c r="W4" s="109">
        <v>3</v>
      </c>
      <c r="X4" s="109">
        <v>1</v>
      </c>
      <c r="Y4" s="109">
        <v>2</v>
      </c>
      <c r="Z4" s="92"/>
      <c r="AA4" s="92"/>
      <c r="AB4" s="92"/>
      <c r="AC4" s="92"/>
      <c r="AD4" s="92"/>
      <c r="AE4" s="92"/>
      <c r="AF4" s="93"/>
      <c r="AG4" s="117">
        <f t="shared" si="1"/>
        <v>1.9565217391304348</v>
      </c>
      <c r="AH4" s="118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18"/>
      <c r="AL4" s="19"/>
    </row>
    <row r="5" spans="1:38" ht="15" customHeight="1" x14ac:dyDescent="0.3">
      <c r="A5" s="14">
        <f t="shared" si="2"/>
        <v>1.826086956521739</v>
      </c>
      <c r="B5" s="107" t="s">
        <v>4</v>
      </c>
      <c r="C5" s="108">
        <v>2</v>
      </c>
      <c r="D5" s="109">
        <v>2</v>
      </c>
      <c r="E5" s="109">
        <v>1</v>
      </c>
      <c r="F5" s="109">
        <v>2</v>
      </c>
      <c r="G5" s="109">
        <v>1</v>
      </c>
      <c r="H5" s="109">
        <v>2</v>
      </c>
      <c r="I5" s="109">
        <v>2</v>
      </c>
      <c r="J5" s="109">
        <v>2</v>
      </c>
      <c r="K5" s="109">
        <v>1</v>
      </c>
      <c r="L5" s="109">
        <v>2</v>
      </c>
      <c r="M5" s="109">
        <v>2</v>
      </c>
      <c r="N5" s="109">
        <v>2</v>
      </c>
      <c r="O5" s="109">
        <v>2</v>
      </c>
      <c r="P5" s="109">
        <v>1</v>
      </c>
      <c r="Q5" s="109">
        <v>2</v>
      </c>
      <c r="R5" s="109">
        <v>2</v>
      </c>
      <c r="S5" s="109">
        <v>2</v>
      </c>
      <c r="T5" s="109">
        <v>2</v>
      </c>
      <c r="U5" s="109">
        <v>1</v>
      </c>
      <c r="V5" s="109">
        <v>3</v>
      </c>
      <c r="W5" s="109">
        <v>2</v>
      </c>
      <c r="X5" s="109">
        <v>1</v>
      </c>
      <c r="Y5" s="109">
        <v>3</v>
      </c>
      <c r="Z5" s="92"/>
      <c r="AA5" s="92"/>
      <c r="AB5" s="92"/>
      <c r="AC5" s="92"/>
      <c r="AD5" s="92"/>
      <c r="AE5" s="92"/>
      <c r="AF5" s="93"/>
      <c r="AG5" s="117">
        <f t="shared" si="1"/>
        <v>1.826086956521739</v>
      </c>
      <c r="AH5" s="118" t="str">
        <f t="shared" si="3"/>
        <v>İyi</v>
      </c>
      <c r="AI5" s="3"/>
      <c r="AJ5" s="3"/>
      <c r="AK5" s="18"/>
      <c r="AL5" s="19"/>
    </row>
    <row r="6" spans="1:38" ht="15" customHeight="1" x14ac:dyDescent="0.3">
      <c r="A6" s="14">
        <f t="shared" si="2"/>
        <v>1.5217391304347827</v>
      </c>
      <c r="B6" s="107" t="s">
        <v>5</v>
      </c>
      <c r="C6" s="108">
        <v>2</v>
      </c>
      <c r="D6" s="109">
        <v>1</v>
      </c>
      <c r="E6" s="109">
        <v>1</v>
      </c>
      <c r="F6" s="109">
        <v>2</v>
      </c>
      <c r="G6" s="109">
        <v>1</v>
      </c>
      <c r="H6" s="109">
        <v>2</v>
      </c>
      <c r="I6" s="109">
        <v>2</v>
      </c>
      <c r="J6" s="109">
        <v>1</v>
      </c>
      <c r="K6" s="109">
        <v>1</v>
      </c>
      <c r="L6" s="109">
        <v>2</v>
      </c>
      <c r="M6" s="109">
        <v>2</v>
      </c>
      <c r="N6" s="109">
        <v>2</v>
      </c>
      <c r="O6" s="109">
        <v>1</v>
      </c>
      <c r="P6" s="109">
        <v>1</v>
      </c>
      <c r="Q6" s="109">
        <v>2</v>
      </c>
      <c r="R6" s="109">
        <v>2</v>
      </c>
      <c r="S6" s="109">
        <v>2</v>
      </c>
      <c r="T6" s="109">
        <v>1</v>
      </c>
      <c r="U6" s="109">
        <v>1</v>
      </c>
      <c r="V6" s="109">
        <v>2</v>
      </c>
      <c r="W6" s="109">
        <v>1</v>
      </c>
      <c r="X6" s="109">
        <v>1</v>
      </c>
      <c r="Y6" s="109">
        <v>2</v>
      </c>
      <c r="Z6" s="92"/>
      <c r="AA6" s="92"/>
      <c r="AB6" s="92"/>
      <c r="AC6" s="92"/>
      <c r="AD6" s="92"/>
      <c r="AE6" s="92"/>
      <c r="AF6" s="93"/>
      <c r="AG6" s="117">
        <f t="shared" si="1"/>
        <v>1.5217391304347827</v>
      </c>
      <c r="AH6" s="118" t="str">
        <f t="shared" si="3"/>
        <v>Geliştirilmeli</v>
      </c>
      <c r="AI6" s="3"/>
      <c r="AJ6" s="3"/>
      <c r="AK6" s="18"/>
      <c r="AL6" s="19"/>
    </row>
    <row r="7" spans="1:38" ht="15" customHeight="1" x14ac:dyDescent="0.3">
      <c r="A7" s="14">
        <f t="shared" si="2"/>
        <v>1.7826086956521738</v>
      </c>
      <c r="B7" s="107" t="s">
        <v>6</v>
      </c>
      <c r="C7" s="108">
        <v>2</v>
      </c>
      <c r="D7" s="109">
        <v>2</v>
      </c>
      <c r="E7" s="109">
        <v>1</v>
      </c>
      <c r="F7" s="109">
        <v>2</v>
      </c>
      <c r="G7" s="109">
        <v>2</v>
      </c>
      <c r="H7" s="109">
        <v>2</v>
      </c>
      <c r="I7" s="109">
        <v>2</v>
      </c>
      <c r="J7" s="109">
        <v>2</v>
      </c>
      <c r="K7" s="109">
        <v>1</v>
      </c>
      <c r="L7" s="109">
        <v>2</v>
      </c>
      <c r="M7" s="109">
        <v>2</v>
      </c>
      <c r="N7" s="109">
        <v>2</v>
      </c>
      <c r="O7" s="109">
        <v>2</v>
      </c>
      <c r="P7" s="109">
        <v>1</v>
      </c>
      <c r="Q7" s="109">
        <v>2</v>
      </c>
      <c r="R7" s="109">
        <v>2</v>
      </c>
      <c r="S7" s="109">
        <v>2</v>
      </c>
      <c r="T7" s="109">
        <v>2</v>
      </c>
      <c r="U7" s="109">
        <v>1</v>
      </c>
      <c r="V7" s="109">
        <v>2</v>
      </c>
      <c r="W7" s="109">
        <v>2</v>
      </c>
      <c r="X7" s="109">
        <v>1</v>
      </c>
      <c r="Y7" s="109">
        <v>2</v>
      </c>
      <c r="Z7" s="92"/>
      <c r="AA7" s="92"/>
      <c r="AB7" s="92"/>
      <c r="AC7" s="92"/>
      <c r="AD7" s="92"/>
      <c r="AE7" s="92"/>
      <c r="AF7" s="93"/>
      <c r="AG7" s="117">
        <f t="shared" si="1"/>
        <v>1.7826086956521738</v>
      </c>
      <c r="AH7" s="118" t="str">
        <f t="shared" si="3"/>
        <v>İyi</v>
      </c>
      <c r="AI7" s="3"/>
      <c r="AJ7" s="3"/>
      <c r="AK7" s="18"/>
      <c r="AL7" s="19"/>
    </row>
    <row r="8" spans="1:38" ht="15" customHeight="1" x14ac:dyDescent="0.3">
      <c r="A8" s="14">
        <f t="shared" si="2"/>
        <v>1.9130434782608696</v>
      </c>
      <c r="B8" s="107" t="s">
        <v>7</v>
      </c>
      <c r="C8" s="108">
        <v>1</v>
      </c>
      <c r="D8" s="109">
        <v>3</v>
      </c>
      <c r="E8" s="109">
        <v>2</v>
      </c>
      <c r="F8" s="109">
        <v>2</v>
      </c>
      <c r="G8" s="109">
        <v>2</v>
      </c>
      <c r="H8" s="109">
        <v>1</v>
      </c>
      <c r="I8" s="109">
        <v>1</v>
      </c>
      <c r="J8" s="109">
        <v>3</v>
      </c>
      <c r="K8" s="109">
        <v>2</v>
      </c>
      <c r="L8" s="109">
        <v>2</v>
      </c>
      <c r="M8" s="109">
        <v>1</v>
      </c>
      <c r="N8" s="109">
        <v>1</v>
      </c>
      <c r="O8" s="109">
        <v>3</v>
      </c>
      <c r="P8" s="109">
        <v>2</v>
      </c>
      <c r="Q8" s="109">
        <v>2</v>
      </c>
      <c r="R8" s="109">
        <v>1</v>
      </c>
      <c r="S8" s="109">
        <v>1</v>
      </c>
      <c r="T8" s="109">
        <v>3</v>
      </c>
      <c r="U8" s="109">
        <v>2</v>
      </c>
      <c r="V8" s="109">
        <v>2</v>
      </c>
      <c r="W8" s="109">
        <v>3</v>
      </c>
      <c r="X8" s="109">
        <v>2</v>
      </c>
      <c r="Y8" s="109">
        <v>2</v>
      </c>
      <c r="Z8" s="92"/>
      <c r="AA8" s="92"/>
      <c r="AB8" s="92"/>
      <c r="AC8" s="92"/>
      <c r="AD8" s="92"/>
      <c r="AE8" s="92"/>
      <c r="AF8" s="93"/>
      <c r="AG8" s="117">
        <f t="shared" si="1"/>
        <v>1.9130434782608696</v>
      </c>
      <c r="AH8" s="118" t="str">
        <f t="shared" si="3"/>
        <v>İyi</v>
      </c>
      <c r="AI8" s="3"/>
      <c r="AJ8" s="3"/>
      <c r="AK8" s="18"/>
      <c r="AL8" s="19"/>
    </row>
    <row r="9" spans="1:38" ht="15" customHeight="1" x14ac:dyDescent="0.3">
      <c r="A9" s="14">
        <f t="shared" si="2"/>
        <v>1.4782608695652173</v>
      </c>
      <c r="B9" s="107" t="s">
        <v>8</v>
      </c>
      <c r="C9" s="108">
        <v>1</v>
      </c>
      <c r="D9" s="109">
        <v>2</v>
      </c>
      <c r="E9" s="109">
        <v>2</v>
      </c>
      <c r="F9" s="109">
        <v>1</v>
      </c>
      <c r="G9" s="109">
        <v>2</v>
      </c>
      <c r="H9" s="109">
        <v>1</v>
      </c>
      <c r="I9" s="109">
        <v>1</v>
      </c>
      <c r="J9" s="109">
        <v>2</v>
      </c>
      <c r="K9" s="109">
        <v>2</v>
      </c>
      <c r="L9" s="109">
        <v>1</v>
      </c>
      <c r="M9" s="109">
        <v>1</v>
      </c>
      <c r="N9" s="109">
        <v>1</v>
      </c>
      <c r="O9" s="109">
        <v>2</v>
      </c>
      <c r="P9" s="109">
        <v>2</v>
      </c>
      <c r="Q9" s="109">
        <v>1</v>
      </c>
      <c r="R9" s="109">
        <v>1</v>
      </c>
      <c r="S9" s="109">
        <v>1</v>
      </c>
      <c r="T9" s="109">
        <v>2</v>
      </c>
      <c r="U9" s="109">
        <v>2</v>
      </c>
      <c r="V9" s="109">
        <v>1</v>
      </c>
      <c r="W9" s="109">
        <v>2</v>
      </c>
      <c r="X9" s="109">
        <v>2</v>
      </c>
      <c r="Y9" s="109">
        <v>1</v>
      </c>
      <c r="Z9" s="92"/>
      <c r="AA9" s="92"/>
      <c r="AB9" s="92"/>
      <c r="AC9" s="92"/>
      <c r="AD9" s="92"/>
      <c r="AE9" s="92"/>
      <c r="AF9" s="93"/>
      <c r="AG9" s="117">
        <f t="shared" si="1"/>
        <v>1.4782608695652173</v>
      </c>
      <c r="AH9" s="118" t="str">
        <f t="shared" si="3"/>
        <v>Geliştirilmeli</v>
      </c>
      <c r="AI9" s="3"/>
      <c r="AJ9" s="3"/>
      <c r="AK9" s="18"/>
      <c r="AL9" s="19"/>
    </row>
    <row r="10" spans="1:38" ht="15" customHeight="1" x14ac:dyDescent="0.3">
      <c r="A10" s="14">
        <f t="shared" si="2"/>
        <v>2.1739130434782608</v>
      </c>
      <c r="B10" s="107" t="s">
        <v>9</v>
      </c>
      <c r="C10" s="108">
        <v>1</v>
      </c>
      <c r="D10" s="109">
        <v>1</v>
      </c>
      <c r="E10" s="109">
        <v>2</v>
      </c>
      <c r="F10" s="109">
        <v>1</v>
      </c>
      <c r="G10" s="109">
        <v>2</v>
      </c>
      <c r="H10" s="109">
        <v>3</v>
      </c>
      <c r="I10" s="109">
        <v>3</v>
      </c>
      <c r="J10" s="109">
        <v>3</v>
      </c>
      <c r="K10" s="109">
        <v>2</v>
      </c>
      <c r="L10" s="109">
        <v>1</v>
      </c>
      <c r="M10" s="109">
        <v>3</v>
      </c>
      <c r="N10" s="109">
        <v>3</v>
      </c>
      <c r="O10" s="109">
        <v>3</v>
      </c>
      <c r="P10" s="109">
        <v>3</v>
      </c>
      <c r="Q10" s="109">
        <v>1</v>
      </c>
      <c r="R10" s="109">
        <v>1</v>
      </c>
      <c r="S10" s="109">
        <v>3</v>
      </c>
      <c r="T10" s="109">
        <v>3</v>
      </c>
      <c r="U10" s="109">
        <v>3</v>
      </c>
      <c r="V10" s="109">
        <v>1</v>
      </c>
      <c r="W10" s="109">
        <v>3</v>
      </c>
      <c r="X10" s="109">
        <v>3</v>
      </c>
      <c r="Y10" s="109">
        <v>1</v>
      </c>
      <c r="Z10" s="92"/>
      <c r="AA10" s="92"/>
      <c r="AB10" s="92"/>
      <c r="AC10" s="92"/>
      <c r="AD10" s="92"/>
      <c r="AE10" s="92"/>
      <c r="AF10" s="93"/>
      <c r="AG10" s="117">
        <f t="shared" si="1"/>
        <v>2.1739130434782608</v>
      </c>
      <c r="AH10" s="118" t="str">
        <f t="shared" si="3"/>
        <v>İyi</v>
      </c>
      <c r="AI10" s="3"/>
      <c r="AJ10" s="3"/>
      <c r="AK10" s="18"/>
      <c r="AL10" s="19"/>
    </row>
    <row r="11" spans="1:38" ht="15" customHeight="1" x14ac:dyDescent="0.3">
      <c r="A11" s="14">
        <f t="shared" si="2"/>
        <v>2.347826086956522</v>
      </c>
      <c r="B11" s="107" t="s">
        <v>10</v>
      </c>
      <c r="C11" s="108">
        <v>3</v>
      </c>
      <c r="D11" s="109">
        <v>3</v>
      </c>
      <c r="E11" s="109">
        <v>2</v>
      </c>
      <c r="F11" s="109">
        <v>1</v>
      </c>
      <c r="G11" s="109">
        <v>3</v>
      </c>
      <c r="H11" s="109">
        <v>3</v>
      </c>
      <c r="I11" s="109">
        <v>3</v>
      </c>
      <c r="J11" s="109">
        <v>3</v>
      </c>
      <c r="K11" s="109">
        <v>2</v>
      </c>
      <c r="L11" s="109">
        <v>1</v>
      </c>
      <c r="M11" s="109">
        <v>3</v>
      </c>
      <c r="N11" s="109">
        <v>3</v>
      </c>
      <c r="O11" s="109">
        <v>3</v>
      </c>
      <c r="P11" s="109">
        <v>2</v>
      </c>
      <c r="Q11" s="109">
        <v>1</v>
      </c>
      <c r="R11" s="109">
        <v>3</v>
      </c>
      <c r="S11" s="109">
        <v>3</v>
      </c>
      <c r="T11" s="109">
        <v>3</v>
      </c>
      <c r="U11" s="109">
        <v>2</v>
      </c>
      <c r="V11" s="109">
        <v>1</v>
      </c>
      <c r="W11" s="109">
        <v>3</v>
      </c>
      <c r="X11" s="109">
        <v>2</v>
      </c>
      <c r="Y11" s="109">
        <v>1</v>
      </c>
      <c r="Z11" s="92"/>
      <c r="AA11" s="92"/>
      <c r="AB11" s="92"/>
      <c r="AC11" s="92"/>
      <c r="AD11" s="92"/>
      <c r="AE11" s="92"/>
      <c r="AF11" s="93"/>
      <c r="AG11" s="117">
        <f t="shared" si="1"/>
        <v>2.347826086956522</v>
      </c>
      <c r="AH11" s="118" t="str">
        <f t="shared" si="3"/>
        <v>İyi</v>
      </c>
      <c r="AI11" s="3"/>
      <c r="AJ11" s="3"/>
      <c r="AK11" s="18"/>
      <c r="AL11" s="19"/>
    </row>
    <row r="12" spans="1:38" ht="15" customHeight="1" x14ac:dyDescent="0.3">
      <c r="A12" s="14">
        <f t="shared" si="2"/>
        <v>2.9130434782608696</v>
      </c>
      <c r="B12" s="110" t="s">
        <v>11</v>
      </c>
      <c r="C12" s="108">
        <v>3</v>
      </c>
      <c r="D12" s="109">
        <v>3</v>
      </c>
      <c r="E12" s="109">
        <v>3</v>
      </c>
      <c r="F12" s="109">
        <v>3</v>
      </c>
      <c r="G12" s="109">
        <v>1</v>
      </c>
      <c r="H12" s="109">
        <v>3</v>
      </c>
      <c r="I12" s="109">
        <v>3</v>
      </c>
      <c r="J12" s="109">
        <v>3</v>
      </c>
      <c r="K12" s="109">
        <v>3</v>
      </c>
      <c r="L12" s="109">
        <v>3</v>
      </c>
      <c r="M12" s="109">
        <v>3</v>
      </c>
      <c r="N12" s="109">
        <v>3</v>
      </c>
      <c r="O12" s="109">
        <v>3</v>
      </c>
      <c r="P12" s="109">
        <v>3</v>
      </c>
      <c r="Q12" s="109">
        <v>3</v>
      </c>
      <c r="R12" s="109">
        <v>3</v>
      </c>
      <c r="S12" s="109">
        <v>3</v>
      </c>
      <c r="T12" s="109">
        <v>3</v>
      </c>
      <c r="U12" s="109">
        <v>3</v>
      </c>
      <c r="V12" s="109">
        <v>3</v>
      </c>
      <c r="W12" s="109">
        <v>3</v>
      </c>
      <c r="X12" s="109">
        <v>3</v>
      </c>
      <c r="Y12" s="109">
        <v>3</v>
      </c>
      <c r="Z12" s="92"/>
      <c r="AA12" s="92"/>
      <c r="AB12" s="92"/>
      <c r="AC12" s="92"/>
      <c r="AD12" s="92"/>
      <c r="AE12" s="92"/>
      <c r="AF12" s="93"/>
      <c r="AG12" s="117">
        <f t="shared" si="1"/>
        <v>2.9130434782608696</v>
      </c>
      <c r="AH12" s="118" t="str">
        <f t="shared" si="3"/>
        <v>Çok İyi</v>
      </c>
      <c r="AI12" s="3"/>
      <c r="AJ12" s="3"/>
      <c r="AK12" s="18"/>
      <c r="AL12" s="19"/>
    </row>
    <row r="13" spans="1:38" ht="15" customHeight="1" x14ac:dyDescent="0.3">
      <c r="A13" s="14">
        <f t="shared" si="2"/>
        <v>2.3043478260869565</v>
      </c>
      <c r="B13" s="107" t="s">
        <v>12</v>
      </c>
      <c r="C13" s="108">
        <v>3</v>
      </c>
      <c r="D13" s="109">
        <v>2</v>
      </c>
      <c r="E13" s="109">
        <v>1</v>
      </c>
      <c r="F13" s="109">
        <v>1</v>
      </c>
      <c r="G13" s="109">
        <v>2</v>
      </c>
      <c r="H13" s="109">
        <v>3</v>
      </c>
      <c r="I13" s="109">
        <v>3</v>
      </c>
      <c r="J13" s="109">
        <v>2</v>
      </c>
      <c r="K13" s="109">
        <v>1</v>
      </c>
      <c r="L13" s="109">
        <v>3</v>
      </c>
      <c r="M13" s="109">
        <v>3</v>
      </c>
      <c r="N13" s="109">
        <v>3</v>
      </c>
      <c r="O13" s="109">
        <v>2</v>
      </c>
      <c r="P13" s="109">
        <v>1</v>
      </c>
      <c r="Q13" s="109">
        <v>3</v>
      </c>
      <c r="R13" s="109">
        <v>3</v>
      </c>
      <c r="S13" s="109">
        <v>3</v>
      </c>
      <c r="T13" s="109">
        <v>3</v>
      </c>
      <c r="U13" s="109">
        <v>1</v>
      </c>
      <c r="V13" s="109">
        <v>3</v>
      </c>
      <c r="W13" s="109">
        <v>3</v>
      </c>
      <c r="X13" s="109">
        <v>1</v>
      </c>
      <c r="Y13" s="109">
        <v>3</v>
      </c>
      <c r="Z13" s="92"/>
      <c r="AA13" s="92"/>
      <c r="AB13" s="92"/>
      <c r="AC13" s="92"/>
      <c r="AD13" s="92"/>
      <c r="AE13" s="92"/>
      <c r="AF13" s="93"/>
      <c r="AG13" s="117">
        <f t="shared" si="1"/>
        <v>2.3043478260869565</v>
      </c>
      <c r="AH13" s="118" t="str">
        <f t="shared" si="3"/>
        <v>İyi</v>
      </c>
      <c r="AI13" s="3"/>
      <c r="AJ13" s="3"/>
      <c r="AK13" s="18"/>
      <c r="AL13" s="19"/>
    </row>
    <row r="14" spans="1:38" ht="15" customHeight="1" x14ac:dyDescent="0.3">
      <c r="A14" s="14">
        <f t="shared" si="2"/>
        <v>2.1304347826086958</v>
      </c>
      <c r="B14" s="107" t="s">
        <v>13</v>
      </c>
      <c r="C14" s="108">
        <v>2</v>
      </c>
      <c r="D14" s="109">
        <v>1</v>
      </c>
      <c r="E14" s="109">
        <v>2</v>
      </c>
      <c r="F14" s="109">
        <v>1</v>
      </c>
      <c r="G14" s="109">
        <v>3</v>
      </c>
      <c r="H14" s="109">
        <v>2</v>
      </c>
      <c r="I14" s="109">
        <v>2</v>
      </c>
      <c r="J14" s="109">
        <v>1</v>
      </c>
      <c r="K14" s="109">
        <v>2</v>
      </c>
      <c r="L14" s="109">
        <v>3</v>
      </c>
      <c r="M14" s="109">
        <v>2</v>
      </c>
      <c r="N14" s="109">
        <v>2</v>
      </c>
      <c r="O14" s="109">
        <v>3</v>
      </c>
      <c r="P14" s="109">
        <v>2</v>
      </c>
      <c r="Q14" s="109">
        <v>3</v>
      </c>
      <c r="R14" s="109">
        <v>2</v>
      </c>
      <c r="S14" s="109">
        <v>2</v>
      </c>
      <c r="T14" s="109">
        <v>1</v>
      </c>
      <c r="U14" s="109">
        <v>3</v>
      </c>
      <c r="V14" s="109">
        <v>3</v>
      </c>
      <c r="W14" s="109">
        <v>1</v>
      </c>
      <c r="X14" s="109">
        <v>3</v>
      </c>
      <c r="Y14" s="109">
        <v>3</v>
      </c>
      <c r="Z14" s="92"/>
      <c r="AA14" s="92"/>
      <c r="AB14" s="92"/>
      <c r="AC14" s="92"/>
      <c r="AD14" s="92"/>
      <c r="AE14" s="92"/>
      <c r="AF14" s="93"/>
      <c r="AG14" s="117">
        <f t="shared" si="1"/>
        <v>2.1304347826086958</v>
      </c>
      <c r="AH14" s="118" t="str">
        <f t="shared" si="3"/>
        <v>İyi</v>
      </c>
      <c r="AI14" s="3"/>
      <c r="AJ14" s="3"/>
      <c r="AK14" s="18"/>
      <c r="AL14" s="19"/>
    </row>
    <row r="15" spans="1:38" ht="15" customHeight="1" x14ac:dyDescent="0.3">
      <c r="A15" s="14">
        <f t="shared" si="2"/>
        <v>1.9130434782608696</v>
      </c>
      <c r="B15" s="107" t="s">
        <v>14</v>
      </c>
      <c r="C15" s="108">
        <v>1</v>
      </c>
      <c r="D15" s="109">
        <v>1</v>
      </c>
      <c r="E15" s="109">
        <v>3</v>
      </c>
      <c r="F15" s="109">
        <v>2</v>
      </c>
      <c r="G15" s="109">
        <v>1</v>
      </c>
      <c r="H15" s="109">
        <v>1</v>
      </c>
      <c r="I15" s="109">
        <v>1</v>
      </c>
      <c r="J15" s="109">
        <v>1</v>
      </c>
      <c r="K15" s="109">
        <v>3</v>
      </c>
      <c r="L15" s="109">
        <v>2</v>
      </c>
      <c r="M15" s="109">
        <v>1</v>
      </c>
      <c r="N15" s="109">
        <v>1</v>
      </c>
      <c r="O15" s="109">
        <v>3</v>
      </c>
      <c r="P15" s="109">
        <v>3</v>
      </c>
      <c r="Q15" s="109">
        <v>2</v>
      </c>
      <c r="R15" s="109">
        <v>1</v>
      </c>
      <c r="S15" s="109">
        <v>1</v>
      </c>
      <c r="T15" s="109">
        <v>3</v>
      </c>
      <c r="U15" s="109">
        <v>3</v>
      </c>
      <c r="V15" s="109">
        <v>2</v>
      </c>
      <c r="W15" s="109">
        <v>3</v>
      </c>
      <c r="X15" s="109">
        <v>3</v>
      </c>
      <c r="Y15" s="109">
        <v>2</v>
      </c>
      <c r="Z15" s="92"/>
      <c r="AA15" s="92"/>
      <c r="AB15" s="92"/>
      <c r="AC15" s="92"/>
      <c r="AD15" s="92"/>
      <c r="AE15" s="92"/>
      <c r="AF15" s="93"/>
      <c r="AG15" s="117">
        <f t="shared" si="1"/>
        <v>1.9130434782608696</v>
      </c>
      <c r="AH15" s="118" t="str">
        <f t="shared" si="3"/>
        <v>İyi</v>
      </c>
      <c r="AI15" s="3"/>
      <c r="AJ15" s="3"/>
      <c r="AK15" s="18"/>
      <c r="AL15" s="19"/>
    </row>
    <row r="16" spans="1:38" ht="15" customHeight="1" x14ac:dyDescent="0.3">
      <c r="A16" s="14">
        <f t="shared" si="2"/>
        <v>2.0869565217391304</v>
      </c>
      <c r="B16" s="107" t="s">
        <v>15</v>
      </c>
      <c r="C16" s="108">
        <v>3</v>
      </c>
      <c r="D16" s="109">
        <v>1</v>
      </c>
      <c r="E16" s="109">
        <v>1</v>
      </c>
      <c r="F16" s="109">
        <v>1</v>
      </c>
      <c r="G16" s="109">
        <v>2</v>
      </c>
      <c r="H16" s="109">
        <v>3</v>
      </c>
      <c r="I16" s="109">
        <v>3</v>
      </c>
      <c r="J16" s="109">
        <v>1</v>
      </c>
      <c r="K16" s="109">
        <v>1</v>
      </c>
      <c r="L16" s="109">
        <v>1</v>
      </c>
      <c r="M16" s="109">
        <v>3</v>
      </c>
      <c r="N16" s="109">
        <v>3</v>
      </c>
      <c r="O16" s="109">
        <v>3</v>
      </c>
      <c r="P16" s="109">
        <v>1</v>
      </c>
      <c r="Q16" s="109">
        <v>1</v>
      </c>
      <c r="R16" s="109">
        <v>3</v>
      </c>
      <c r="S16" s="109">
        <v>3</v>
      </c>
      <c r="T16" s="109">
        <v>3</v>
      </c>
      <c r="U16" s="109">
        <v>3</v>
      </c>
      <c r="V16" s="109">
        <v>1</v>
      </c>
      <c r="W16" s="109">
        <v>3</v>
      </c>
      <c r="X16" s="109">
        <v>3</v>
      </c>
      <c r="Y16" s="109">
        <v>1</v>
      </c>
      <c r="Z16" s="92"/>
      <c r="AA16" s="92"/>
      <c r="AB16" s="92"/>
      <c r="AC16" s="92"/>
      <c r="AD16" s="92"/>
      <c r="AE16" s="92"/>
      <c r="AF16" s="93"/>
      <c r="AG16" s="117">
        <f t="shared" si="1"/>
        <v>2.0869565217391304</v>
      </c>
      <c r="AH16" s="118" t="str">
        <f t="shared" si="3"/>
        <v>İyi</v>
      </c>
      <c r="AI16" s="3"/>
      <c r="AJ16" s="3"/>
      <c r="AK16" s="18"/>
      <c r="AL16" s="19"/>
    </row>
    <row r="17" spans="1:38" ht="15" customHeight="1" x14ac:dyDescent="0.3">
      <c r="A17" s="14">
        <f t="shared" si="2"/>
        <v>2.4782608695652173</v>
      </c>
      <c r="B17" s="107" t="s">
        <v>16</v>
      </c>
      <c r="C17" s="108">
        <v>2</v>
      </c>
      <c r="D17" s="109">
        <v>2</v>
      </c>
      <c r="E17" s="109">
        <v>2</v>
      </c>
      <c r="F17" s="109">
        <v>3</v>
      </c>
      <c r="G17" s="109">
        <v>3</v>
      </c>
      <c r="H17" s="109">
        <v>2</v>
      </c>
      <c r="I17" s="109">
        <v>2</v>
      </c>
      <c r="J17" s="109">
        <v>2</v>
      </c>
      <c r="K17" s="109">
        <v>2</v>
      </c>
      <c r="L17" s="109">
        <v>3</v>
      </c>
      <c r="M17" s="109">
        <v>2</v>
      </c>
      <c r="N17" s="109">
        <v>2</v>
      </c>
      <c r="O17" s="109">
        <v>3</v>
      </c>
      <c r="P17" s="109">
        <v>2</v>
      </c>
      <c r="Q17" s="109">
        <v>3</v>
      </c>
      <c r="R17" s="109">
        <v>2</v>
      </c>
      <c r="S17" s="109">
        <v>2</v>
      </c>
      <c r="T17" s="109">
        <v>3</v>
      </c>
      <c r="U17" s="109">
        <v>3</v>
      </c>
      <c r="V17" s="109">
        <v>3</v>
      </c>
      <c r="W17" s="109">
        <v>3</v>
      </c>
      <c r="X17" s="109">
        <v>3</v>
      </c>
      <c r="Y17" s="109">
        <v>3</v>
      </c>
      <c r="Z17" s="92"/>
      <c r="AA17" s="92"/>
      <c r="AB17" s="92"/>
      <c r="AC17" s="92"/>
      <c r="AD17" s="92"/>
      <c r="AE17" s="92"/>
      <c r="AF17" s="93"/>
      <c r="AG17" s="117">
        <f t="shared" si="1"/>
        <v>2.4782608695652173</v>
      </c>
      <c r="AH17" s="118" t="str">
        <f t="shared" si="3"/>
        <v>İyi</v>
      </c>
      <c r="AI17" s="3"/>
      <c r="AJ17" s="3"/>
      <c r="AK17" s="18"/>
      <c r="AL17" s="19"/>
    </row>
    <row r="18" spans="1:38" ht="15" customHeight="1" x14ac:dyDescent="0.3">
      <c r="A18" s="14">
        <f t="shared" si="2"/>
        <v>2.1304347826086958</v>
      </c>
      <c r="B18" s="107" t="s">
        <v>17</v>
      </c>
      <c r="C18" s="108">
        <v>1</v>
      </c>
      <c r="D18" s="109">
        <v>3</v>
      </c>
      <c r="E18" s="109">
        <v>3</v>
      </c>
      <c r="F18" s="109">
        <v>2</v>
      </c>
      <c r="G18" s="109">
        <v>2</v>
      </c>
      <c r="H18" s="109">
        <v>1</v>
      </c>
      <c r="I18" s="109">
        <v>1</v>
      </c>
      <c r="J18" s="109">
        <v>3</v>
      </c>
      <c r="K18" s="109">
        <v>3</v>
      </c>
      <c r="L18" s="109">
        <v>2</v>
      </c>
      <c r="M18" s="109">
        <v>1</v>
      </c>
      <c r="N18" s="109">
        <v>1</v>
      </c>
      <c r="O18" s="109">
        <v>3</v>
      </c>
      <c r="P18" s="109">
        <v>3</v>
      </c>
      <c r="Q18" s="109">
        <v>2</v>
      </c>
      <c r="R18" s="109">
        <v>1</v>
      </c>
      <c r="S18" s="109">
        <v>1</v>
      </c>
      <c r="T18" s="109">
        <v>3</v>
      </c>
      <c r="U18" s="109">
        <v>3</v>
      </c>
      <c r="V18" s="109">
        <v>2</v>
      </c>
      <c r="W18" s="109">
        <v>3</v>
      </c>
      <c r="X18" s="109">
        <v>3</v>
      </c>
      <c r="Y18" s="109">
        <v>2</v>
      </c>
      <c r="Z18" s="92"/>
      <c r="AA18" s="92"/>
      <c r="AB18" s="92"/>
      <c r="AC18" s="92"/>
      <c r="AD18" s="92"/>
      <c r="AE18" s="92"/>
      <c r="AF18" s="93"/>
      <c r="AG18" s="117">
        <f t="shared" si="1"/>
        <v>2.1304347826086958</v>
      </c>
      <c r="AH18" s="118" t="str">
        <f t="shared" si="3"/>
        <v>İyi</v>
      </c>
      <c r="AI18" s="3"/>
      <c r="AJ18" s="3"/>
      <c r="AK18" s="18"/>
      <c r="AL18" s="19"/>
    </row>
    <row r="19" spans="1:38" ht="15" customHeight="1" x14ac:dyDescent="0.3">
      <c r="A19" s="14">
        <f t="shared" si="2"/>
        <v>1.9565217391304348</v>
      </c>
      <c r="B19" s="107" t="s">
        <v>18</v>
      </c>
      <c r="C19" s="108">
        <v>2</v>
      </c>
      <c r="D19" s="109">
        <v>2</v>
      </c>
      <c r="E19" s="109">
        <v>2</v>
      </c>
      <c r="F19" s="109">
        <v>1</v>
      </c>
      <c r="G19" s="109">
        <v>1</v>
      </c>
      <c r="H19" s="109">
        <v>2</v>
      </c>
      <c r="I19" s="109">
        <v>2</v>
      </c>
      <c r="J19" s="109">
        <v>2</v>
      </c>
      <c r="K19" s="109">
        <v>2</v>
      </c>
      <c r="L19" s="109">
        <v>1</v>
      </c>
      <c r="M19" s="109">
        <v>2</v>
      </c>
      <c r="N19" s="109">
        <v>2</v>
      </c>
      <c r="O19" s="109">
        <v>3</v>
      </c>
      <c r="P19" s="109">
        <v>2</v>
      </c>
      <c r="Q19" s="109">
        <v>1</v>
      </c>
      <c r="R19" s="109">
        <v>2</v>
      </c>
      <c r="S19" s="109">
        <v>2</v>
      </c>
      <c r="T19" s="109">
        <v>3</v>
      </c>
      <c r="U19" s="109">
        <v>3</v>
      </c>
      <c r="V19" s="109">
        <v>1</v>
      </c>
      <c r="W19" s="109">
        <v>3</v>
      </c>
      <c r="X19" s="109">
        <v>3</v>
      </c>
      <c r="Y19" s="109">
        <v>1</v>
      </c>
      <c r="Z19" s="92"/>
      <c r="AA19" s="92"/>
      <c r="AB19" s="92"/>
      <c r="AC19" s="92"/>
      <c r="AD19" s="92"/>
      <c r="AE19" s="92"/>
      <c r="AF19" s="93"/>
      <c r="AG19" s="117">
        <f t="shared" si="1"/>
        <v>1.9565217391304348</v>
      </c>
      <c r="AH19" s="118" t="str">
        <f t="shared" si="3"/>
        <v>İyi</v>
      </c>
      <c r="AI19" s="3"/>
      <c r="AJ19" s="3"/>
      <c r="AK19" s="18"/>
      <c r="AL19" s="19"/>
    </row>
    <row r="20" spans="1:38" ht="15" customHeight="1" x14ac:dyDescent="0.3">
      <c r="A20" s="14">
        <f t="shared" si="2"/>
        <v>2.347826086956522</v>
      </c>
      <c r="B20" s="107" t="s">
        <v>19</v>
      </c>
      <c r="C20" s="108">
        <v>3</v>
      </c>
      <c r="D20" s="109">
        <v>1</v>
      </c>
      <c r="E20" s="109">
        <v>1</v>
      </c>
      <c r="F20" s="109">
        <v>2</v>
      </c>
      <c r="G20" s="109">
        <v>3</v>
      </c>
      <c r="H20" s="109">
        <v>3</v>
      </c>
      <c r="I20" s="109">
        <v>3</v>
      </c>
      <c r="J20" s="109">
        <v>1</v>
      </c>
      <c r="K20" s="109">
        <v>1</v>
      </c>
      <c r="L20" s="109">
        <v>2</v>
      </c>
      <c r="M20" s="109">
        <v>3</v>
      </c>
      <c r="N20" s="109">
        <v>3</v>
      </c>
      <c r="O20" s="109">
        <v>3</v>
      </c>
      <c r="P20" s="109">
        <v>1</v>
      </c>
      <c r="Q20" s="109">
        <v>2</v>
      </c>
      <c r="R20" s="109">
        <v>3</v>
      </c>
      <c r="S20" s="109">
        <v>3</v>
      </c>
      <c r="T20" s="109">
        <v>3</v>
      </c>
      <c r="U20" s="109">
        <v>3</v>
      </c>
      <c r="V20" s="109">
        <v>2</v>
      </c>
      <c r="W20" s="109">
        <v>3</v>
      </c>
      <c r="X20" s="109">
        <v>3</v>
      </c>
      <c r="Y20" s="109">
        <v>2</v>
      </c>
      <c r="Z20" s="92"/>
      <c r="AA20" s="92"/>
      <c r="AB20" s="92"/>
      <c r="AC20" s="92"/>
      <c r="AD20" s="92"/>
      <c r="AE20" s="92"/>
      <c r="AF20" s="93"/>
      <c r="AG20" s="117">
        <f t="shared" si="1"/>
        <v>2.347826086956522</v>
      </c>
      <c r="AH20" s="118" t="str">
        <f t="shared" si="3"/>
        <v>İyi</v>
      </c>
      <c r="AI20" s="3"/>
      <c r="AJ20" s="3"/>
      <c r="AK20" s="18"/>
      <c r="AL20" s="19"/>
    </row>
    <row r="21" spans="1:38" ht="15" customHeight="1" x14ac:dyDescent="0.3">
      <c r="A21" s="14">
        <f t="shared" si="2"/>
        <v>2.7826086956521738</v>
      </c>
      <c r="B21" s="110" t="s">
        <v>20</v>
      </c>
      <c r="C21" s="108">
        <v>3</v>
      </c>
      <c r="D21" s="109">
        <v>2</v>
      </c>
      <c r="E21" s="109">
        <v>3</v>
      </c>
      <c r="F21" s="109">
        <v>3</v>
      </c>
      <c r="G21" s="109">
        <v>2</v>
      </c>
      <c r="H21" s="109">
        <v>3</v>
      </c>
      <c r="I21" s="109">
        <v>3</v>
      </c>
      <c r="J21" s="109">
        <v>2</v>
      </c>
      <c r="K21" s="109">
        <v>3</v>
      </c>
      <c r="L21" s="109">
        <v>3</v>
      </c>
      <c r="M21" s="109">
        <v>3</v>
      </c>
      <c r="N21" s="109">
        <v>3</v>
      </c>
      <c r="O21" s="109">
        <v>3</v>
      </c>
      <c r="P21" s="109">
        <v>3</v>
      </c>
      <c r="Q21" s="109">
        <v>3</v>
      </c>
      <c r="R21" s="109">
        <v>3</v>
      </c>
      <c r="S21" s="109">
        <v>3</v>
      </c>
      <c r="T21" s="109">
        <v>2</v>
      </c>
      <c r="U21" s="109">
        <v>3</v>
      </c>
      <c r="V21" s="109">
        <v>3</v>
      </c>
      <c r="W21" s="109">
        <v>2</v>
      </c>
      <c r="X21" s="109">
        <v>3</v>
      </c>
      <c r="Y21" s="109">
        <v>3</v>
      </c>
      <c r="Z21" s="92"/>
      <c r="AA21" s="92"/>
      <c r="AB21" s="92"/>
      <c r="AC21" s="92"/>
      <c r="AD21" s="92"/>
      <c r="AE21" s="92"/>
      <c r="AF21" s="93"/>
      <c r="AG21" s="117">
        <f t="shared" si="1"/>
        <v>2.7826086956521738</v>
      </c>
      <c r="AH21" s="118" t="str">
        <f t="shared" si="3"/>
        <v>Çok İyi</v>
      </c>
      <c r="AI21" s="3"/>
      <c r="AJ21" s="3"/>
      <c r="AK21" s="18"/>
      <c r="AL21" s="19"/>
    </row>
    <row r="22" spans="1:38" ht="15" customHeight="1" x14ac:dyDescent="0.3">
      <c r="A22" s="14">
        <f t="shared" si="2"/>
        <v>2.1739130434782608</v>
      </c>
      <c r="B22" s="107" t="s">
        <v>21</v>
      </c>
      <c r="C22" s="108">
        <v>1</v>
      </c>
      <c r="D22" s="109">
        <v>3</v>
      </c>
      <c r="E22" s="109">
        <v>2</v>
      </c>
      <c r="F22" s="109">
        <v>3</v>
      </c>
      <c r="G22" s="109">
        <v>1</v>
      </c>
      <c r="H22" s="109">
        <v>1</v>
      </c>
      <c r="I22" s="109">
        <v>1</v>
      </c>
      <c r="J22" s="109">
        <v>3</v>
      </c>
      <c r="K22" s="109">
        <v>2</v>
      </c>
      <c r="L22" s="109">
        <v>3</v>
      </c>
      <c r="M22" s="109">
        <v>1</v>
      </c>
      <c r="N22" s="109">
        <v>1</v>
      </c>
      <c r="O22" s="109">
        <v>3</v>
      </c>
      <c r="P22" s="109">
        <v>2</v>
      </c>
      <c r="Q22" s="109">
        <v>3</v>
      </c>
      <c r="R22" s="109">
        <v>1</v>
      </c>
      <c r="S22" s="109">
        <v>1</v>
      </c>
      <c r="T22" s="109">
        <v>3</v>
      </c>
      <c r="U22" s="109">
        <v>3</v>
      </c>
      <c r="V22" s="109">
        <v>3</v>
      </c>
      <c r="W22" s="109">
        <v>3</v>
      </c>
      <c r="X22" s="109">
        <v>3</v>
      </c>
      <c r="Y22" s="109">
        <v>3</v>
      </c>
      <c r="Z22" s="92"/>
      <c r="AA22" s="92"/>
      <c r="AB22" s="92"/>
      <c r="AC22" s="92"/>
      <c r="AD22" s="92"/>
      <c r="AE22" s="92"/>
      <c r="AF22" s="93"/>
      <c r="AG22" s="117">
        <f t="shared" si="1"/>
        <v>2.1739130434782608</v>
      </c>
      <c r="AH22" s="118" t="str">
        <f t="shared" si="3"/>
        <v>İyi</v>
      </c>
      <c r="AI22" s="3"/>
      <c r="AJ22" s="3"/>
      <c r="AK22" s="18"/>
      <c r="AL22" s="19"/>
    </row>
    <row r="23" spans="1:38" ht="15" customHeight="1" x14ac:dyDescent="0.3">
      <c r="A23" s="14">
        <f t="shared" si="2"/>
        <v>1.826086956521739</v>
      </c>
      <c r="B23" s="107" t="s">
        <v>22</v>
      </c>
      <c r="C23" s="108">
        <v>2</v>
      </c>
      <c r="D23" s="109">
        <v>3</v>
      </c>
      <c r="E23" s="109">
        <v>1</v>
      </c>
      <c r="F23" s="109">
        <v>1</v>
      </c>
      <c r="G23" s="109">
        <v>3</v>
      </c>
      <c r="H23" s="109">
        <v>2</v>
      </c>
      <c r="I23" s="109">
        <v>2</v>
      </c>
      <c r="J23" s="109">
        <v>3</v>
      </c>
      <c r="K23" s="109">
        <v>1</v>
      </c>
      <c r="L23" s="109">
        <v>1</v>
      </c>
      <c r="M23" s="109">
        <v>2</v>
      </c>
      <c r="N23" s="109">
        <v>2</v>
      </c>
      <c r="O23" s="109">
        <v>3</v>
      </c>
      <c r="P23" s="109">
        <v>1</v>
      </c>
      <c r="Q23" s="109">
        <v>1</v>
      </c>
      <c r="R23" s="109">
        <v>2</v>
      </c>
      <c r="S23" s="109">
        <v>2</v>
      </c>
      <c r="T23" s="109">
        <v>3</v>
      </c>
      <c r="U23" s="109">
        <v>1</v>
      </c>
      <c r="V23" s="109">
        <v>1</v>
      </c>
      <c r="W23" s="109">
        <v>3</v>
      </c>
      <c r="X23" s="109">
        <v>1</v>
      </c>
      <c r="Y23" s="109">
        <v>1</v>
      </c>
      <c r="Z23" s="92"/>
      <c r="AA23" s="92"/>
      <c r="AB23" s="92"/>
      <c r="AC23" s="92"/>
      <c r="AD23" s="92"/>
      <c r="AE23" s="92"/>
      <c r="AF23" s="93"/>
      <c r="AG23" s="117">
        <f t="shared" si="1"/>
        <v>1.826086956521739</v>
      </c>
      <c r="AH23" s="118" t="str">
        <f t="shared" si="3"/>
        <v>İyi</v>
      </c>
      <c r="AI23" s="3"/>
      <c r="AJ23" s="3"/>
      <c r="AK23" s="18"/>
      <c r="AL23" s="19"/>
    </row>
    <row r="24" spans="1:38" ht="15" customHeight="1" x14ac:dyDescent="0.3">
      <c r="A24" s="14">
        <f t="shared" si="2"/>
        <v>2.6086956521739131</v>
      </c>
      <c r="B24" s="110" t="s">
        <v>23</v>
      </c>
      <c r="C24" s="108">
        <v>3</v>
      </c>
      <c r="D24" s="109">
        <v>2</v>
      </c>
      <c r="E24" s="109">
        <v>3</v>
      </c>
      <c r="F24" s="109">
        <v>3</v>
      </c>
      <c r="G24" s="109">
        <v>3</v>
      </c>
      <c r="H24" s="109">
        <v>3</v>
      </c>
      <c r="I24" s="109">
        <v>3</v>
      </c>
      <c r="J24" s="109">
        <v>2</v>
      </c>
      <c r="K24" s="109">
        <v>3</v>
      </c>
      <c r="L24" s="109">
        <v>2</v>
      </c>
      <c r="M24" s="109">
        <v>3</v>
      </c>
      <c r="N24" s="109">
        <v>3</v>
      </c>
      <c r="O24" s="109">
        <v>2</v>
      </c>
      <c r="P24" s="109">
        <v>3</v>
      </c>
      <c r="Q24" s="109">
        <v>2</v>
      </c>
      <c r="R24" s="109">
        <v>3</v>
      </c>
      <c r="S24" s="109">
        <v>3</v>
      </c>
      <c r="T24" s="109">
        <v>2</v>
      </c>
      <c r="U24" s="109">
        <v>3</v>
      </c>
      <c r="V24" s="109">
        <v>2</v>
      </c>
      <c r="W24" s="109">
        <v>2</v>
      </c>
      <c r="X24" s="109">
        <v>3</v>
      </c>
      <c r="Y24" s="109">
        <v>2</v>
      </c>
      <c r="Z24" s="92"/>
      <c r="AA24" s="92"/>
      <c r="AB24" s="92"/>
      <c r="AC24" s="92"/>
      <c r="AD24" s="92"/>
      <c r="AE24" s="92"/>
      <c r="AF24" s="93"/>
      <c r="AG24" s="117">
        <f t="shared" si="1"/>
        <v>2.6086956521739131</v>
      </c>
      <c r="AH24" s="118" t="str">
        <f t="shared" si="3"/>
        <v>Çok İyi</v>
      </c>
      <c r="AI24" s="3"/>
      <c r="AJ24" s="3"/>
      <c r="AK24" s="18"/>
      <c r="AL24" s="19"/>
    </row>
    <row r="25" spans="1:38" ht="15" customHeight="1" x14ac:dyDescent="0.3">
      <c r="A25" s="14">
        <f t="shared" si="2"/>
        <v>2.1739130434782608</v>
      </c>
      <c r="B25" s="107" t="s">
        <v>2</v>
      </c>
      <c r="C25" s="108">
        <v>2</v>
      </c>
      <c r="D25" s="109">
        <v>1</v>
      </c>
      <c r="E25" s="109">
        <v>3</v>
      </c>
      <c r="F25" s="109">
        <v>3</v>
      </c>
      <c r="G25" s="109">
        <v>1</v>
      </c>
      <c r="H25" s="109">
        <v>2</v>
      </c>
      <c r="I25" s="109">
        <v>2</v>
      </c>
      <c r="J25" s="109">
        <v>1</v>
      </c>
      <c r="K25" s="109">
        <v>3</v>
      </c>
      <c r="L25" s="109">
        <v>3</v>
      </c>
      <c r="M25" s="109">
        <v>2</v>
      </c>
      <c r="N25" s="109">
        <v>2</v>
      </c>
      <c r="O25" s="109">
        <v>1</v>
      </c>
      <c r="P25" s="109">
        <v>3</v>
      </c>
      <c r="Q25" s="109">
        <v>3</v>
      </c>
      <c r="R25" s="109">
        <v>2</v>
      </c>
      <c r="S25" s="109">
        <v>2</v>
      </c>
      <c r="T25" s="109">
        <v>1</v>
      </c>
      <c r="U25" s="109">
        <v>3</v>
      </c>
      <c r="V25" s="109">
        <v>3</v>
      </c>
      <c r="W25" s="109">
        <v>1</v>
      </c>
      <c r="X25" s="109">
        <v>3</v>
      </c>
      <c r="Y25" s="109">
        <v>3</v>
      </c>
      <c r="Z25" s="92"/>
      <c r="AA25" s="92"/>
      <c r="AB25" s="92"/>
      <c r="AC25" s="92"/>
      <c r="AD25" s="92"/>
      <c r="AE25" s="92"/>
      <c r="AF25" s="93"/>
      <c r="AG25" s="117">
        <f t="shared" si="1"/>
        <v>2.1739130434782608</v>
      </c>
      <c r="AH25" s="118" t="str">
        <f t="shared" si="3"/>
        <v>İyi</v>
      </c>
      <c r="AI25" s="3"/>
      <c r="AJ25" s="3"/>
      <c r="AK25" s="18"/>
      <c r="AL25" s="19"/>
    </row>
    <row r="26" spans="1:38" ht="15" customHeight="1" x14ac:dyDescent="0.3">
      <c r="A26" s="14">
        <f t="shared" si="2"/>
        <v>1.4782608695652173</v>
      </c>
      <c r="B26" s="107" t="s">
        <v>24</v>
      </c>
      <c r="C26" s="108">
        <v>1</v>
      </c>
      <c r="D26" s="109">
        <v>1</v>
      </c>
      <c r="E26" s="109">
        <v>1</v>
      </c>
      <c r="F26" s="109">
        <v>3</v>
      </c>
      <c r="G26" s="109">
        <v>2</v>
      </c>
      <c r="H26" s="109">
        <v>1</v>
      </c>
      <c r="I26" s="109">
        <v>3</v>
      </c>
      <c r="J26" s="109">
        <v>1</v>
      </c>
      <c r="K26" s="109">
        <v>1</v>
      </c>
      <c r="L26" s="109">
        <v>2</v>
      </c>
      <c r="M26" s="109">
        <v>1</v>
      </c>
      <c r="N26" s="109">
        <v>1</v>
      </c>
      <c r="O26" s="109">
        <v>1</v>
      </c>
      <c r="P26" s="109">
        <v>3</v>
      </c>
      <c r="Q26" s="109">
        <v>2</v>
      </c>
      <c r="R26" s="109">
        <v>1</v>
      </c>
      <c r="S26" s="109">
        <v>1</v>
      </c>
      <c r="T26" s="109">
        <v>1</v>
      </c>
      <c r="U26" s="109">
        <v>1</v>
      </c>
      <c r="V26" s="109">
        <v>2</v>
      </c>
      <c r="W26" s="109">
        <v>1</v>
      </c>
      <c r="X26" s="109">
        <v>1</v>
      </c>
      <c r="Y26" s="109">
        <v>2</v>
      </c>
      <c r="Z26" s="92"/>
      <c r="AA26" s="92"/>
      <c r="AB26" s="92"/>
      <c r="AC26" s="92"/>
      <c r="AD26" s="92"/>
      <c r="AE26" s="92"/>
      <c r="AF26" s="93"/>
      <c r="AG26" s="117">
        <f t="shared" si="1"/>
        <v>1.4782608695652173</v>
      </c>
      <c r="AH26" s="118" t="str">
        <f t="shared" si="3"/>
        <v>Geliştirilmeli</v>
      </c>
      <c r="AI26" s="3"/>
      <c r="AJ26" s="3"/>
      <c r="AK26" s="18"/>
      <c r="AL26" s="19"/>
    </row>
    <row r="27" spans="1:38" ht="15" customHeight="1" x14ac:dyDescent="0.3">
      <c r="A27" s="14">
        <f t="shared" si="2"/>
        <v>1.5217391304347827</v>
      </c>
      <c r="B27" s="107" t="s">
        <v>25</v>
      </c>
      <c r="C27" s="108">
        <v>1</v>
      </c>
      <c r="D27" s="109">
        <v>1</v>
      </c>
      <c r="E27" s="109">
        <v>2</v>
      </c>
      <c r="F27" s="109">
        <v>3</v>
      </c>
      <c r="G27" s="109">
        <v>3</v>
      </c>
      <c r="H27" s="109">
        <v>1</v>
      </c>
      <c r="I27" s="109">
        <v>3</v>
      </c>
      <c r="J27" s="109">
        <v>1</v>
      </c>
      <c r="K27" s="109">
        <v>2</v>
      </c>
      <c r="L27" s="109">
        <v>1</v>
      </c>
      <c r="M27" s="109">
        <v>1</v>
      </c>
      <c r="N27" s="109">
        <v>1</v>
      </c>
      <c r="O27" s="109">
        <v>1</v>
      </c>
      <c r="P27" s="109">
        <v>3</v>
      </c>
      <c r="Q27" s="109">
        <v>1</v>
      </c>
      <c r="R27" s="109">
        <v>1</v>
      </c>
      <c r="S27" s="109">
        <v>1</v>
      </c>
      <c r="T27" s="109">
        <v>1</v>
      </c>
      <c r="U27" s="109">
        <v>2</v>
      </c>
      <c r="V27" s="109">
        <v>1</v>
      </c>
      <c r="W27" s="109">
        <v>1</v>
      </c>
      <c r="X27" s="109">
        <v>2</v>
      </c>
      <c r="Y27" s="109">
        <v>1</v>
      </c>
      <c r="Z27" s="92"/>
      <c r="AA27" s="92"/>
      <c r="AB27" s="92"/>
      <c r="AC27" s="92"/>
      <c r="AD27" s="92"/>
      <c r="AE27" s="92"/>
      <c r="AF27" s="93"/>
      <c r="AG27" s="117">
        <f t="shared" si="1"/>
        <v>1.5217391304347827</v>
      </c>
      <c r="AH27" s="118" t="str">
        <f t="shared" si="3"/>
        <v>Geliştirilmeli</v>
      </c>
      <c r="AI27" s="3"/>
      <c r="AJ27" s="3"/>
      <c r="AK27" s="18"/>
      <c r="AL27" s="19"/>
    </row>
    <row r="28" spans="1:38" ht="15" customHeight="1" x14ac:dyDescent="0.3">
      <c r="A28" s="14">
        <f t="shared" si="2"/>
        <v>2.0869565217391304</v>
      </c>
      <c r="B28" s="107" t="s">
        <v>26</v>
      </c>
      <c r="C28" s="108">
        <v>1</v>
      </c>
      <c r="D28" s="109">
        <v>3</v>
      </c>
      <c r="E28" s="109">
        <v>3</v>
      </c>
      <c r="F28" s="109">
        <v>3</v>
      </c>
      <c r="G28" s="109">
        <v>2</v>
      </c>
      <c r="H28" s="109">
        <v>1</v>
      </c>
      <c r="I28" s="109">
        <v>3</v>
      </c>
      <c r="J28" s="109">
        <v>3</v>
      </c>
      <c r="K28" s="109">
        <v>3</v>
      </c>
      <c r="L28" s="109">
        <v>1</v>
      </c>
      <c r="M28" s="109">
        <v>1</v>
      </c>
      <c r="N28" s="109">
        <v>1</v>
      </c>
      <c r="O28" s="109">
        <v>3</v>
      </c>
      <c r="P28" s="109">
        <v>3</v>
      </c>
      <c r="Q28" s="109">
        <v>1</v>
      </c>
      <c r="R28" s="109">
        <v>1</v>
      </c>
      <c r="S28" s="109">
        <v>1</v>
      </c>
      <c r="T28" s="109">
        <v>3</v>
      </c>
      <c r="U28" s="109">
        <v>3</v>
      </c>
      <c r="V28" s="109">
        <v>1</v>
      </c>
      <c r="W28" s="109">
        <v>3</v>
      </c>
      <c r="X28" s="109">
        <v>3</v>
      </c>
      <c r="Y28" s="109">
        <v>1</v>
      </c>
      <c r="Z28" s="92"/>
      <c r="AA28" s="92"/>
      <c r="AB28" s="92"/>
      <c r="AC28" s="92"/>
      <c r="AD28" s="92"/>
      <c r="AE28" s="92"/>
      <c r="AF28" s="93"/>
      <c r="AG28" s="117">
        <f t="shared" si="1"/>
        <v>2.0869565217391304</v>
      </c>
      <c r="AH28" s="118" t="str">
        <f t="shared" si="3"/>
        <v>İyi</v>
      </c>
      <c r="AI28" s="3"/>
      <c r="AJ28" s="3"/>
      <c r="AK28" s="18"/>
      <c r="AL28" s="19"/>
    </row>
    <row r="29" spans="1:38" ht="15" customHeight="1" x14ac:dyDescent="0.3">
      <c r="A29" s="14">
        <f t="shared" si="2"/>
        <v>1.8695652173913044</v>
      </c>
      <c r="B29" s="107" t="s">
        <v>27</v>
      </c>
      <c r="C29" s="108">
        <v>1</v>
      </c>
      <c r="D29" s="109">
        <v>3</v>
      </c>
      <c r="E29" s="109">
        <v>2</v>
      </c>
      <c r="F29" s="109">
        <v>3</v>
      </c>
      <c r="G29" s="109">
        <v>1</v>
      </c>
      <c r="H29" s="109">
        <v>1</v>
      </c>
      <c r="I29" s="109">
        <v>1</v>
      </c>
      <c r="J29" s="109">
        <v>3</v>
      </c>
      <c r="K29" s="109">
        <v>2</v>
      </c>
      <c r="L29" s="109">
        <v>1</v>
      </c>
      <c r="M29" s="109">
        <v>1</v>
      </c>
      <c r="N29" s="109">
        <v>1</v>
      </c>
      <c r="O29" s="109">
        <v>3</v>
      </c>
      <c r="P29" s="109">
        <v>3</v>
      </c>
      <c r="Q29" s="109">
        <v>1</v>
      </c>
      <c r="R29" s="109">
        <v>3</v>
      </c>
      <c r="S29" s="109">
        <v>1</v>
      </c>
      <c r="T29" s="109">
        <v>3</v>
      </c>
      <c r="U29" s="109">
        <v>2</v>
      </c>
      <c r="V29" s="109">
        <v>1</v>
      </c>
      <c r="W29" s="109">
        <v>3</v>
      </c>
      <c r="X29" s="109">
        <v>2</v>
      </c>
      <c r="Y29" s="109">
        <v>1</v>
      </c>
      <c r="Z29" s="92"/>
      <c r="AA29" s="92"/>
      <c r="AB29" s="92"/>
      <c r="AC29" s="92"/>
      <c r="AD29" s="92"/>
      <c r="AE29" s="92"/>
      <c r="AF29" s="93"/>
      <c r="AG29" s="117">
        <f t="shared" si="1"/>
        <v>1.8695652173913044</v>
      </c>
      <c r="AH29" s="118" t="str">
        <f t="shared" si="3"/>
        <v>İyi</v>
      </c>
      <c r="AI29" s="3"/>
      <c r="AJ29" s="3"/>
      <c r="AK29" s="18"/>
      <c r="AL29" s="19"/>
    </row>
    <row r="30" spans="1:38" ht="15" customHeight="1" x14ac:dyDescent="0.3">
      <c r="A30" s="14">
        <f t="shared" si="2"/>
        <v>1.7826086956521738</v>
      </c>
      <c r="B30" s="107" t="s">
        <v>28</v>
      </c>
      <c r="C30" s="108">
        <v>2</v>
      </c>
      <c r="D30" s="109">
        <v>2</v>
      </c>
      <c r="E30" s="109">
        <v>1</v>
      </c>
      <c r="F30" s="109">
        <v>3</v>
      </c>
      <c r="G30" s="109">
        <v>2</v>
      </c>
      <c r="H30" s="109">
        <v>2</v>
      </c>
      <c r="I30" s="109">
        <v>2</v>
      </c>
      <c r="J30" s="109">
        <v>2</v>
      </c>
      <c r="K30" s="109">
        <v>1</v>
      </c>
      <c r="L30" s="109">
        <v>1</v>
      </c>
      <c r="M30" s="109">
        <v>2</v>
      </c>
      <c r="N30" s="109">
        <v>2</v>
      </c>
      <c r="O30" s="109">
        <v>2</v>
      </c>
      <c r="P30" s="109">
        <v>3</v>
      </c>
      <c r="Q30" s="109">
        <v>1</v>
      </c>
      <c r="R30" s="109">
        <v>3</v>
      </c>
      <c r="S30" s="109">
        <v>2</v>
      </c>
      <c r="T30" s="109">
        <v>2</v>
      </c>
      <c r="U30" s="109">
        <v>1</v>
      </c>
      <c r="V30" s="109">
        <v>1</v>
      </c>
      <c r="W30" s="109">
        <v>2</v>
      </c>
      <c r="X30" s="109">
        <v>1</v>
      </c>
      <c r="Y30" s="109">
        <v>1</v>
      </c>
      <c r="Z30" s="92"/>
      <c r="AA30" s="92"/>
      <c r="AB30" s="92"/>
      <c r="AC30" s="92"/>
      <c r="AD30" s="92"/>
      <c r="AE30" s="92"/>
      <c r="AF30" s="93"/>
      <c r="AG30" s="117">
        <f t="shared" si="1"/>
        <v>1.7826086956521738</v>
      </c>
      <c r="AH30" s="118" t="str">
        <f t="shared" si="3"/>
        <v>İyi</v>
      </c>
      <c r="AI30" s="3"/>
      <c r="AJ30" s="3"/>
      <c r="AK30" s="18"/>
      <c r="AL30" s="19"/>
    </row>
    <row r="31" spans="1:38" ht="15" customHeight="1" x14ac:dyDescent="0.3">
      <c r="A31" s="14">
        <f t="shared" si="2"/>
        <v>2.4347826086956523</v>
      </c>
      <c r="B31" s="107" t="s">
        <v>29</v>
      </c>
      <c r="C31" s="108">
        <v>2</v>
      </c>
      <c r="D31" s="109">
        <v>3</v>
      </c>
      <c r="E31" s="109">
        <v>2</v>
      </c>
      <c r="F31" s="109">
        <v>3</v>
      </c>
      <c r="G31" s="109">
        <v>3</v>
      </c>
      <c r="H31" s="109">
        <v>2</v>
      </c>
      <c r="I31" s="109">
        <v>3</v>
      </c>
      <c r="J31" s="109">
        <v>3</v>
      </c>
      <c r="K31" s="109">
        <v>2</v>
      </c>
      <c r="L31" s="109">
        <v>2</v>
      </c>
      <c r="M31" s="109">
        <v>2</v>
      </c>
      <c r="N31" s="109">
        <v>2</v>
      </c>
      <c r="O31" s="109">
        <v>3</v>
      </c>
      <c r="P31" s="109">
        <v>3</v>
      </c>
      <c r="Q31" s="109">
        <v>2</v>
      </c>
      <c r="R31" s="109">
        <v>3</v>
      </c>
      <c r="S31" s="109">
        <v>2</v>
      </c>
      <c r="T31" s="109">
        <v>3</v>
      </c>
      <c r="U31" s="109">
        <v>2</v>
      </c>
      <c r="V31" s="109">
        <v>2</v>
      </c>
      <c r="W31" s="109">
        <v>3</v>
      </c>
      <c r="X31" s="109">
        <v>2</v>
      </c>
      <c r="Y31" s="109">
        <v>2</v>
      </c>
      <c r="Z31" s="92"/>
      <c r="AA31" s="92"/>
      <c r="AB31" s="92"/>
      <c r="AC31" s="92"/>
      <c r="AD31" s="92"/>
      <c r="AE31" s="92"/>
      <c r="AF31" s="93"/>
      <c r="AG31" s="117">
        <f t="shared" si="1"/>
        <v>2.4347826086956523</v>
      </c>
      <c r="AH31" s="118" t="str">
        <f t="shared" si="3"/>
        <v>İyi</v>
      </c>
      <c r="AI31" s="3"/>
      <c r="AJ31" s="3"/>
      <c r="AK31" s="18"/>
      <c r="AL31" s="19"/>
    </row>
    <row r="32" spans="1:38" ht="15" customHeight="1" x14ac:dyDescent="0.3">
      <c r="A32" s="14">
        <f t="shared" si="2"/>
        <v>2.5652173913043477</v>
      </c>
      <c r="B32" s="107" t="s">
        <v>30</v>
      </c>
      <c r="C32" s="108">
        <v>2</v>
      </c>
      <c r="D32" s="109">
        <v>3</v>
      </c>
      <c r="E32" s="109">
        <v>3</v>
      </c>
      <c r="F32" s="109">
        <v>3</v>
      </c>
      <c r="G32" s="109">
        <v>3</v>
      </c>
      <c r="H32" s="109">
        <v>2</v>
      </c>
      <c r="I32" s="109">
        <v>3</v>
      </c>
      <c r="J32" s="109">
        <v>3</v>
      </c>
      <c r="K32" s="109">
        <v>3</v>
      </c>
      <c r="L32" s="109">
        <v>2</v>
      </c>
      <c r="M32" s="109">
        <v>2</v>
      </c>
      <c r="N32" s="109">
        <v>2</v>
      </c>
      <c r="O32" s="109">
        <v>3</v>
      </c>
      <c r="P32" s="109">
        <v>3</v>
      </c>
      <c r="Q32" s="109">
        <v>2</v>
      </c>
      <c r="R32" s="109">
        <v>2</v>
      </c>
      <c r="S32" s="109">
        <v>2</v>
      </c>
      <c r="T32" s="109">
        <v>3</v>
      </c>
      <c r="U32" s="109">
        <v>3</v>
      </c>
      <c r="V32" s="109">
        <v>2</v>
      </c>
      <c r="W32" s="109">
        <v>3</v>
      </c>
      <c r="X32" s="109">
        <v>3</v>
      </c>
      <c r="Y32" s="109">
        <v>2</v>
      </c>
      <c r="Z32" s="92"/>
      <c r="AA32" s="92"/>
      <c r="AB32" s="92"/>
      <c r="AC32" s="92"/>
      <c r="AD32" s="92"/>
      <c r="AE32" s="92"/>
      <c r="AF32" s="93"/>
      <c r="AG32" s="117">
        <f t="shared" si="1"/>
        <v>2.5652173913043477</v>
      </c>
      <c r="AH32" s="118" t="str">
        <f t="shared" si="3"/>
        <v>Çok İyi</v>
      </c>
      <c r="AI32" s="3"/>
      <c r="AJ32" s="3"/>
      <c r="AK32" s="18"/>
      <c r="AL32" s="19"/>
    </row>
    <row r="33" spans="1:38" ht="15" customHeight="1" x14ac:dyDescent="0.3">
      <c r="A33" s="14">
        <f t="shared" si="2"/>
        <v>2.5652173913043477</v>
      </c>
      <c r="B33" s="107" t="s">
        <v>31</v>
      </c>
      <c r="C33" s="108">
        <v>2</v>
      </c>
      <c r="D33" s="109">
        <v>3</v>
      </c>
      <c r="E33" s="109">
        <v>3</v>
      </c>
      <c r="F33" s="109">
        <v>3</v>
      </c>
      <c r="G33" s="109">
        <v>2</v>
      </c>
      <c r="H33" s="109">
        <v>2</v>
      </c>
      <c r="I33" s="109">
        <v>3</v>
      </c>
      <c r="J33" s="109">
        <v>3</v>
      </c>
      <c r="K33" s="109">
        <v>3</v>
      </c>
      <c r="L33" s="109">
        <v>2</v>
      </c>
      <c r="M33" s="109">
        <v>2</v>
      </c>
      <c r="N33" s="109">
        <v>2</v>
      </c>
      <c r="O33" s="109">
        <v>3</v>
      </c>
      <c r="P33" s="109">
        <v>3</v>
      </c>
      <c r="Q33" s="109">
        <v>2</v>
      </c>
      <c r="R33" s="109">
        <v>3</v>
      </c>
      <c r="S33" s="109">
        <v>2</v>
      </c>
      <c r="T33" s="109">
        <v>3</v>
      </c>
      <c r="U33" s="109">
        <v>3</v>
      </c>
      <c r="V33" s="109">
        <v>2</v>
      </c>
      <c r="W33" s="109">
        <v>3</v>
      </c>
      <c r="X33" s="109">
        <v>3</v>
      </c>
      <c r="Y33" s="109">
        <v>2</v>
      </c>
      <c r="Z33" s="92"/>
      <c r="AA33" s="92"/>
      <c r="AB33" s="92"/>
      <c r="AC33" s="92"/>
      <c r="AD33" s="92"/>
      <c r="AE33" s="92"/>
      <c r="AF33" s="93"/>
      <c r="AG33" s="117">
        <f t="shared" si="1"/>
        <v>2.5652173913043477</v>
      </c>
      <c r="AH33" s="118" t="str">
        <f t="shared" si="3"/>
        <v>Çok İyi</v>
      </c>
      <c r="AI33" s="3"/>
      <c r="AJ33" s="3"/>
      <c r="AK33" s="18"/>
      <c r="AL33" s="19"/>
    </row>
    <row r="34" spans="1:38" ht="15" customHeight="1" x14ac:dyDescent="0.3">
      <c r="A34" s="14">
        <f t="shared" si="2"/>
        <v>2.3913043478260869</v>
      </c>
      <c r="B34" s="107" t="s">
        <v>32</v>
      </c>
      <c r="C34" s="108">
        <v>3</v>
      </c>
      <c r="D34" s="109">
        <v>2</v>
      </c>
      <c r="E34" s="109">
        <v>2</v>
      </c>
      <c r="F34" s="109">
        <v>3</v>
      </c>
      <c r="G34" s="109">
        <v>2</v>
      </c>
      <c r="H34" s="109">
        <v>3</v>
      </c>
      <c r="I34" s="109">
        <v>3</v>
      </c>
      <c r="J34" s="109">
        <v>2</v>
      </c>
      <c r="K34" s="109">
        <v>3</v>
      </c>
      <c r="L34" s="109">
        <v>2</v>
      </c>
      <c r="M34" s="109">
        <v>3</v>
      </c>
      <c r="N34" s="109">
        <v>3</v>
      </c>
      <c r="O34" s="109">
        <v>2</v>
      </c>
      <c r="P34" s="109">
        <v>2</v>
      </c>
      <c r="Q34" s="109">
        <v>2</v>
      </c>
      <c r="R34" s="109">
        <v>3</v>
      </c>
      <c r="S34" s="109">
        <v>3</v>
      </c>
      <c r="T34" s="109">
        <v>2</v>
      </c>
      <c r="U34" s="109">
        <v>2</v>
      </c>
      <c r="V34" s="109">
        <v>2</v>
      </c>
      <c r="W34" s="109">
        <v>2</v>
      </c>
      <c r="X34" s="109">
        <v>2</v>
      </c>
      <c r="Y34" s="109">
        <v>2</v>
      </c>
      <c r="Z34" s="92"/>
      <c r="AA34" s="92"/>
      <c r="AB34" s="92"/>
      <c r="AC34" s="92"/>
      <c r="AD34" s="92"/>
      <c r="AE34" s="92"/>
      <c r="AF34" s="93"/>
      <c r="AG34" s="117">
        <f t="shared" si="1"/>
        <v>2.3913043478260869</v>
      </c>
      <c r="AH34" s="118" t="str">
        <f t="shared" si="3"/>
        <v>İyi</v>
      </c>
      <c r="AI34" s="3"/>
      <c r="AJ34" s="3"/>
      <c r="AK34" s="18"/>
      <c r="AL34" s="19"/>
    </row>
    <row r="35" spans="1:38" ht="15" customHeight="1" x14ac:dyDescent="0.3">
      <c r="A35" s="14">
        <f t="shared" si="2"/>
        <v>2.5652173913043477</v>
      </c>
      <c r="B35" s="107" t="s">
        <v>33</v>
      </c>
      <c r="C35" s="108">
        <v>3</v>
      </c>
      <c r="D35" s="109">
        <v>2</v>
      </c>
      <c r="E35" s="109">
        <v>2</v>
      </c>
      <c r="F35" s="109">
        <v>3</v>
      </c>
      <c r="G35" s="109">
        <v>2</v>
      </c>
      <c r="H35" s="109">
        <v>3</v>
      </c>
      <c r="I35" s="109">
        <v>3</v>
      </c>
      <c r="J35" s="109">
        <v>2</v>
      </c>
      <c r="K35" s="109">
        <v>3</v>
      </c>
      <c r="L35" s="109">
        <v>3</v>
      </c>
      <c r="M35" s="109">
        <v>3</v>
      </c>
      <c r="N35" s="109">
        <v>3</v>
      </c>
      <c r="O35" s="109">
        <v>2</v>
      </c>
      <c r="P35" s="109">
        <v>2</v>
      </c>
      <c r="Q35" s="109">
        <v>3</v>
      </c>
      <c r="R35" s="109">
        <v>3</v>
      </c>
      <c r="S35" s="109">
        <v>3</v>
      </c>
      <c r="T35" s="109">
        <v>2</v>
      </c>
      <c r="U35" s="109">
        <v>2</v>
      </c>
      <c r="V35" s="109">
        <v>3</v>
      </c>
      <c r="W35" s="109">
        <v>2</v>
      </c>
      <c r="X35" s="109">
        <v>2</v>
      </c>
      <c r="Y35" s="109">
        <v>3</v>
      </c>
      <c r="Z35" s="92"/>
      <c r="AA35" s="92"/>
      <c r="AB35" s="92"/>
      <c r="AC35" s="92"/>
      <c r="AD35" s="92"/>
      <c r="AE35" s="92"/>
      <c r="AF35" s="93"/>
      <c r="AG35" s="117">
        <f t="shared" si="1"/>
        <v>2.5652173913043477</v>
      </c>
      <c r="AH35" s="118" t="str">
        <f t="shared" si="3"/>
        <v>Çok İyi</v>
      </c>
      <c r="AI35" s="3"/>
      <c r="AJ35" s="3"/>
      <c r="AK35" s="18"/>
      <c r="AL35" s="19"/>
    </row>
    <row r="36" spans="1:38" ht="15" customHeight="1" x14ac:dyDescent="0.3">
      <c r="A36" s="14">
        <f t="shared" si="2"/>
        <v>2.5652173913043477</v>
      </c>
      <c r="B36" s="107" t="s">
        <v>34</v>
      </c>
      <c r="C36" s="108">
        <v>3</v>
      </c>
      <c r="D36" s="109">
        <v>2</v>
      </c>
      <c r="E36" s="109">
        <v>3</v>
      </c>
      <c r="F36" s="109">
        <v>3</v>
      </c>
      <c r="G36" s="109">
        <v>1</v>
      </c>
      <c r="H36" s="109">
        <v>3</v>
      </c>
      <c r="I36" s="109">
        <v>3</v>
      </c>
      <c r="J36" s="109">
        <v>2</v>
      </c>
      <c r="K36" s="109">
        <v>3</v>
      </c>
      <c r="L36" s="109">
        <v>3</v>
      </c>
      <c r="M36" s="109">
        <v>3</v>
      </c>
      <c r="N36" s="109">
        <v>3</v>
      </c>
      <c r="O36" s="109">
        <v>2</v>
      </c>
      <c r="P36" s="109">
        <v>2</v>
      </c>
      <c r="Q36" s="109">
        <v>3</v>
      </c>
      <c r="R36" s="109">
        <v>3</v>
      </c>
      <c r="S36" s="109">
        <v>3</v>
      </c>
      <c r="T36" s="109">
        <v>2</v>
      </c>
      <c r="U36" s="109">
        <v>2</v>
      </c>
      <c r="V36" s="109">
        <v>3</v>
      </c>
      <c r="W36" s="109">
        <v>2</v>
      </c>
      <c r="X36" s="109">
        <v>2</v>
      </c>
      <c r="Y36" s="109">
        <v>3</v>
      </c>
      <c r="Z36" s="92"/>
      <c r="AA36" s="92"/>
      <c r="AB36" s="92"/>
      <c r="AC36" s="92"/>
      <c r="AD36" s="92"/>
      <c r="AE36" s="92"/>
      <c r="AF36" s="93"/>
      <c r="AG36" s="117">
        <f t="shared" si="1"/>
        <v>2.5652173913043477</v>
      </c>
      <c r="AH36" s="118" t="str">
        <f t="shared" si="3"/>
        <v>Çok İyi</v>
      </c>
      <c r="AI36" s="3"/>
      <c r="AJ36" s="3"/>
      <c r="AK36" s="18"/>
      <c r="AL36" s="19"/>
    </row>
    <row r="37" spans="1:38" ht="15" customHeight="1" x14ac:dyDescent="0.3">
      <c r="A37" s="14">
        <f t="shared" si="2"/>
        <v>2.1304347826086958</v>
      </c>
      <c r="B37" s="107" t="s">
        <v>35</v>
      </c>
      <c r="C37" s="108">
        <v>2</v>
      </c>
      <c r="D37" s="109">
        <v>2</v>
      </c>
      <c r="E37" s="109">
        <v>3</v>
      </c>
      <c r="F37" s="109">
        <v>3</v>
      </c>
      <c r="G37" s="109">
        <v>1</v>
      </c>
      <c r="H37" s="109">
        <v>2</v>
      </c>
      <c r="I37" s="109">
        <v>2</v>
      </c>
      <c r="J37" s="109">
        <v>2</v>
      </c>
      <c r="K37" s="109">
        <v>3</v>
      </c>
      <c r="L37" s="109">
        <v>3</v>
      </c>
      <c r="M37" s="109">
        <v>2</v>
      </c>
      <c r="N37" s="109">
        <v>2</v>
      </c>
      <c r="O37" s="109">
        <v>2</v>
      </c>
      <c r="P37" s="109">
        <v>1</v>
      </c>
      <c r="Q37" s="109">
        <v>3</v>
      </c>
      <c r="R37" s="109">
        <v>2</v>
      </c>
      <c r="S37" s="109">
        <v>2</v>
      </c>
      <c r="T37" s="109">
        <v>2</v>
      </c>
      <c r="U37" s="109">
        <v>1</v>
      </c>
      <c r="V37" s="109">
        <v>3</v>
      </c>
      <c r="W37" s="109">
        <v>2</v>
      </c>
      <c r="X37" s="109">
        <v>1</v>
      </c>
      <c r="Y37" s="109">
        <v>3</v>
      </c>
      <c r="Z37" s="92"/>
      <c r="AA37" s="92"/>
      <c r="AB37" s="92"/>
      <c r="AC37" s="92"/>
      <c r="AD37" s="92"/>
      <c r="AE37" s="92"/>
      <c r="AF37" s="93"/>
      <c r="AG37" s="117">
        <f t="shared" si="1"/>
        <v>2.1304347826086958</v>
      </c>
      <c r="AH37" s="118" t="str">
        <f t="shared" si="3"/>
        <v>İyi</v>
      </c>
      <c r="AI37" s="3"/>
      <c r="AJ37" s="3"/>
      <c r="AK37" s="18"/>
      <c r="AL37" s="19"/>
    </row>
    <row r="38" spans="1:38" ht="15" customHeight="1" x14ac:dyDescent="0.3">
      <c r="A38" s="14">
        <f t="shared" si="2"/>
        <v>1.7391304347826086</v>
      </c>
      <c r="B38" s="107" t="s">
        <v>36</v>
      </c>
      <c r="C38" s="108">
        <v>2</v>
      </c>
      <c r="D38" s="109">
        <v>1</v>
      </c>
      <c r="E38" s="109">
        <v>3</v>
      </c>
      <c r="F38" s="109">
        <v>2</v>
      </c>
      <c r="G38" s="109">
        <v>2</v>
      </c>
      <c r="H38" s="109">
        <v>2</v>
      </c>
      <c r="I38" s="109">
        <v>2</v>
      </c>
      <c r="J38" s="109">
        <v>1</v>
      </c>
      <c r="K38" s="109">
        <v>3</v>
      </c>
      <c r="L38" s="109">
        <v>2</v>
      </c>
      <c r="M38" s="109">
        <v>2</v>
      </c>
      <c r="N38" s="109">
        <v>2</v>
      </c>
      <c r="O38" s="109">
        <v>1</v>
      </c>
      <c r="P38" s="109">
        <v>1</v>
      </c>
      <c r="Q38" s="109">
        <v>2</v>
      </c>
      <c r="R38" s="109">
        <v>2</v>
      </c>
      <c r="S38" s="109">
        <v>2</v>
      </c>
      <c r="T38" s="109">
        <v>1</v>
      </c>
      <c r="U38" s="109">
        <v>1</v>
      </c>
      <c r="V38" s="109">
        <v>2</v>
      </c>
      <c r="W38" s="109">
        <v>1</v>
      </c>
      <c r="X38" s="109">
        <v>1</v>
      </c>
      <c r="Y38" s="109">
        <v>2</v>
      </c>
      <c r="Z38" s="92"/>
      <c r="AA38" s="92"/>
      <c r="AB38" s="92"/>
      <c r="AC38" s="92"/>
      <c r="AD38" s="92"/>
      <c r="AE38" s="92"/>
      <c r="AF38" s="93"/>
      <c r="AG38" s="117">
        <f t="shared" si="1"/>
        <v>1.7391304347826086</v>
      </c>
      <c r="AH38" s="118" t="str">
        <f t="shared" si="3"/>
        <v>Geliştirilmeli</v>
      </c>
      <c r="AI38" s="3"/>
      <c r="AJ38" s="3"/>
      <c r="AK38" s="18"/>
      <c r="AL38" s="19"/>
    </row>
    <row r="39" spans="1:38" ht="15" customHeight="1" x14ac:dyDescent="0.3">
      <c r="A39" s="14">
        <f t="shared" si="2"/>
        <v>1.7391304347826086</v>
      </c>
      <c r="B39" s="107" t="s">
        <v>37</v>
      </c>
      <c r="C39" s="108">
        <v>1</v>
      </c>
      <c r="D39" s="109">
        <v>1</v>
      </c>
      <c r="E39" s="109">
        <v>3</v>
      </c>
      <c r="F39" s="109">
        <v>2</v>
      </c>
      <c r="G39" s="109">
        <v>2</v>
      </c>
      <c r="H39" s="109">
        <v>1</v>
      </c>
      <c r="I39" s="109">
        <v>3</v>
      </c>
      <c r="J39" s="109">
        <v>1</v>
      </c>
      <c r="K39" s="109">
        <v>3</v>
      </c>
      <c r="L39" s="109">
        <v>2</v>
      </c>
      <c r="M39" s="109">
        <v>1</v>
      </c>
      <c r="N39" s="109">
        <v>3</v>
      </c>
      <c r="O39" s="109">
        <v>1</v>
      </c>
      <c r="P39" s="109">
        <v>2</v>
      </c>
      <c r="Q39" s="109">
        <v>2</v>
      </c>
      <c r="R39" s="109">
        <v>1</v>
      </c>
      <c r="S39" s="109">
        <v>1</v>
      </c>
      <c r="T39" s="109">
        <v>1</v>
      </c>
      <c r="U39" s="109">
        <v>2</v>
      </c>
      <c r="V39" s="109">
        <v>2</v>
      </c>
      <c r="W39" s="109">
        <v>1</v>
      </c>
      <c r="X39" s="109">
        <v>2</v>
      </c>
      <c r="Y39" s="109">
        <v>2</v>
      </c>
      <c r="Z39" s="92"/>
      <c r="AA39" s="92"/>
      <c r="AB39" s="92"/>
      <c r="AC39" s="92"/>
      <c r="AD39" s="92"/>
      <c r="AE39" s="92"/>
      <c r="AF39" s="93"/>
      <c r="AG39" s="117">
        <f t="shared" si="1"/>
        <v>1.7391304347826086</v>
      </c>
      <c r="AH39" s="118" t="str">
        <f t="shared" si="3"/>
        <v>Geliştirilmeli</v>
      </c>
      <c r="AI39" s="3"/>
      <c r="AJ39" s="3"/>
      <c r="AK39" s="18"/>
      <c r="AL39" s="19"/>
    </row>
    <row r="40" spans="1:38" ht="15" customHeight="1" x14ac:dyDescent="0.3">
      <c r="A40" s="14">
        <f t="shared" si="2"/>
        <v>2</v>
      </c>
      <c r="B40" s="107" t="s">
        <v>38</v>
      </c>
      <c r="C40" s="108">
        <v>3</v>
      </c>
      <c r="D40" s="109">
        <v>1</v>
      </c>
      <c r="E40" s="109">
        <v>3</v>
      </c>
      <c r="F40" s="109">
        <v>1</v>
      </c>
      <c r="G40" s="109">
        <v>3</v>
      </c>
      <c r="H40" s="109">
        <v>3</v>
      </c>
      <c r="I40" s="109">
        <v>3</v>
      </c>
      <c r="J40" s="109">
        <v>1</v>
      </c>
      <c r="K40" s="109">
        <v>3</v>
      </c>
      <c r="L40" s="109">
        <v>1</v>
      </c>
      <c r="M40" s="109">
        <v>3</v>
      </c>
      <c r="N40" s="109">
        <v>3</v>
      </c>
      <c r="O40" s="109">
        <v>1</v>
      </c>
      <c r="P40" s="109">
        <v>2</v>
      </c>
      <c r="Q40" s="109">
        <v>1</v>
      </c>
      <c r="R40" s="109">
        <v>3</v>
      </c>
      <c r="S40" s="109">
        <v>3</v>
      </c>
      <c r="T40" s="109">
        <v>1</v>
      </c>
      <c r="U40" s="109">
        <v>2</v>
      </c>
      <c r="V40" s="109">
        <v>1</v>
      </c>
      <c r="W40" s="109">
        <v>1</v>
      </c>
      <c r="X40" s="109">
        <v>2</v>
      </c>
      <c r="Y40" s="109">
        <v>1</v>
      </c>
      <c r="Z40" s="92"/>
      <c r="AA40" s="92"/>
      <c r="AB40" s="92"/>
      <c r="AC40" s="92"/>
      <c r="AD40" s="92"/>
      <c r="AE40" s="92"/>
      <c r="AF40" s="93"/>
      <c r="AG40" s="117">
        <f t="shared" si="1"/>
        <v>2</v>
      </c>
      <c r="AH40" s="118" t="str">
        <f t="shared" si="3"/>
        <v>İyi</v>
      </c>
      <c r="AI40" s="3"/>
      <c r="AJ40" s="3"/>
      <c r="AK40" s="18"/>
      <c r="AL40" s="19"/>
    </row>
    <row r="41" spans="1:38" ht="15" customHeight="1" x14ac:dyDescent="0.3">
      <c r="A41" s="14">
        <f t="shared" si="2"/>
        <v>1.7826086956521738</v>
      </c>
      <c r="B41" s="107" t="s">
        <v>39</v>
      </c>
      <c r="C41" s="108">
        <v>1</v>
      </c>
      <c r="D41" s="109">
        <v>1</v>
      </c>
      <c r="E41" s="109">
        <v>3</v>
      </c>
      <c r="F41" s="109">
        <v>1</v>
      </c>
      <c r="G41" s="109">
        <v>1</v>
      </c>
      <c r="H41" s="109">
        <v>1</v>
      </c>
      <c r="I41" s="109">
        <v>1</v>
      </c>
      <c r="J41" s="109">
        <v>1</v>
      </c>
      <c r="K41" s="109">
        <v>3</v>
      </c>
      <c r="L41" s="109">
        <v>3</v>
      </c>
      <c r="M41" s="109">
        <v>1</v>
      </c>
      <c r="N41" s="109">
        <v>1</v>
      </c>
      <c r="O41" s="109">
        <v>1</v>
      </c>
      <c r="P41" s="109">
        <v>3</v>
      </c>
      <c r="Q41" s="109">
        <v>3</v>
      </c>
      <c r="R41" s="109">
        <v>1</v>
      </c>
      <c r="S41" s="109">
        <v>1</v>
      </c>
      <c r="T41" s="109">
        <v>1</v>
      </c>
      <c r="U41" s="109">
        <v>3</v>
      </c>
      <c r="V41" s="109">
        <v>3</v>
      </c>
      <c r="W41" s="109">
        <v>1</v>
      </c>
      <c r="X41" s="109">
        <v>3</v>
      </c>
      <c r="Y41" s="109">
        <v>3</v>
      </c>
      <c r="Z41" s="92"/>
      <c r="AA41" s="92"/>
      <c r="AB41" s="92"/>
      <c r="AC41" s="92"/>
      <c r="AD41" s="92"/>
      <c r="AE41" s="92"/>
      <c r="AF41" s="93"/>
      <c r="AG41" s="117">
        <f t="shared" si="1"/>
        <v>1.7826086956521738</v>
      </c>
      <c r="AH41" s="118" t="str">
        <f t="shared" si="3"/>
        <v>İyi</v>
      </c>
      <c r="AI41" s="3"/>
      <c r="AJ41" s="3"/>
      <c r="AK41" s="18"/>
      <c r="AL41" s="19"/>
    </row>
    <row r="42" spans="1:38" ht="15" customHeight="1" x14ac:dyDescent="0.3">
      <c r="A42" s="14">
        <f t="shared" si="2"/>
        <v>1.6521739130434783</v>
      </c>
      <c r="B42" s="107" t="s">
        <v>40</v>
      </c>
      <c r="C42" s="108">
        <v>3</v>
      </c>
      <c r="D42" s="109">
        <v>1</v>
      </c>
      <c r="E42" s="109">
        <v>1</v>
      </c>
      <c r="F42" s="109">
        <v>1</v>
      </c>
      <c r="G42" s="109">
        <v>1</v>
      </c>
      <c r="H42" s="109">
        <v>3</v>
      </c>
      <c r="I42" s="109">
        <v>3</v>
      </c>
      <c r="J42" s="109">
        <v>1</v>
      </c>
      <c r="K42" s="109">
        <v>2</v>
      </c>
      <c r="L42" s="109">
        <v>1</v>
      </c>
      <c r="M42" s="109">
        <v>3</v>
      </c>
      <c r="N42" s="109">
        <v>3</v>
      </c>
      <c r="O42" s="109">
        <v>1</v>
      </c>
      <c r="P42" s="109">
        <v>1</v>
      </c>
      <c r="Q42" s="109">
        <v>1</v>
      </c>
      <c r="R42" s="109">
        <v>3</v>
      </c>
      <c r="S42" s="109">
        <v>3</v>
      </c>
      <c r="T42" s="109">
        <v>1</v>
      </c>
      <c r="U42" s="109">
        <v>1</v>
      </c>
      <c r="V42" s="109">
        <v>1</v>
      </c>
      <c r="W42" s="109">
        <v>1</v>
      </c>
      <c r="X42" s="109">
        <v>1</v>
      </c>
      <c r="Y42" s="109">
        <v>1</v>
      </c>
      <c r="Z42" s="92"/>
      <c r="AA42" s="92"/>
      <c r="AB42" s="92"/>
      <c r="AC42" s="92"/>
      <c r="AD42" s="92"/>
      <c r="AE42" s="92"/>
      <c r="AF42" s="93"/>
      <c r="AG42" s="117">
        <f t="shared" si="1"/>
        <v>1.6521739130434783</v>
      </c>
      <c r="AH42" s="118" t="str">
        <f t="shared" si="3"/>
        <v>Geliştirilmeli</v>
      </c>
      <c r="AI42" s="3"/>
      <c r="AJ42" s="3"/>
      <c r="AK42" s="18"/>
      <c r="AL42" s="19"/>
    </row>
    <row r="43" spans="1:38" ht="15" customHeight="1" x14ac:dyDescent="0.3">
      <c r="A43" s="14" t="str">
        <f t="shared" si="2"/>
        <v xml:space="preserve"> </v>
      </c>
      <c r="B43" s="107"/>
      <c r="C43" s="108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92"/>
      <c r="AA43" s="92"/>
      <c r="AB43" s="92"/>
      <c r="AC43" s="92"/>
      <c r="AD43" s="92"/>
      <c r="AE43" s="92"/>
      <c r="AF43" s="93"/>
      <c r="AG43" s="117" t="str">
        <f t="shared" si="1"/>
        <v xml:space="preserve"> </v>
      </c>
      <c r="AH43" s="118" t="str">
        <f t="shared" si="3"/>
        <v xml:space="preserve"> </v>
      </c>
      <c r="AI43" s="3"/>
      <c r="AJ43" s="3"/>
      <c r="AK43" s="18"/>
      <c r="AL43" s="19"/>
    </row>
    <row r="44" spans="1:38" ht="15" customHeight="1" x14ac:dyDescent="0.3">
      <c r="A44" s="14" t="str">
        <f t="shared" si="2"/>
        <v xml:space="preserve"> </v>
      </c>
      <c r="B44" s="111"/>
      <c r="C44" s="112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94"/>
      <c r="AA44" s="94"/>
      <c r="AB44" s="94"/>
      <c r="AC44" s="94"/>
      <c r="AD44" s="94"/>
      <c r="AE44" s="94"/>
      <c r="AF44" s="95"/>
      <c r="AG44" s="117" t="str">
        <f t="shared" si="1"/>
        <v xml:space="preserve"> </v>
      </c>
      <c r="AH44" s="119" t="str">
        <f t="shared" si="3"/>
        <v xml:space="preserve"> </v>
      </c>
      <c r="AI44" s="3"/>
      <c r="AJ44" s="3"/>
      <c r="AK44" s="18"/>
      <c r="AL44" s="19"/>
    </row>
    <row r="45" spans="1:38" ht="15" customHeight="1" x14ac:dyDescent="0.3">
      <c r="A45" s="14" t="str">
        <f t="shared" si="2"/>
        <v xml:space="preserve"> </v>
      </c>
      <c r="B45" s="111"/>
      <c r="C45" s="112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94"/>
      <c r="AA45" s="94"/>
      <c r="AB45" s="94"/>
      <c r="AC45" s="94"/>
      <c r="AD45" s="94"/>
      <c r="AE45" s="94"/>
      <c r="AF45" s="95"/>
      <c r="AG45" s="117" t="str">
        <f t="shared" si="1"/>
        <v xml:space="preserve"> </v>
      </c>
      <c r="AH45" s="119" t="str">
        <f t="shared" si="3"/>
        <v xml:space="preserve"> </v>
      </c>
      <c r="AI45" s="3"/>
      <c r="AJ45" s="3"/>
      <c r="AK45" s="18"/>
      <c r="AL45" s="19"/>
    </row>
    <row r="46" spans="1:38" ht="15" customHeight="1" x14ac:dyDescent="0.3">
      <c r="A46" s="14" t="str">
        <f t="shared" si="2"/>
        <v xml:space="preserve"> </v>
      </c>
      <c r="B46" s="111"/>
      <c r="C46" s="112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94"/>
      <c r="AA46" s="94"/>
      <c r="AB46" s="94"/>
      <c r="AC46" s="94"/>
      <c r="AD46" s="94"/>
      <c r="AE46" s="94"/>
      <c r="AF46" s="95"/>
      <c r="AG46" s="117" t="str">
        <f t="shared" si="1"/>
        <v xml:space="preserve"> </v>
      </c>
      <c r="AH46" s="119" t="str">
        <f t="shared" si="3"/>
        <v xml:space="preserve"> </v>
      </c>
      <c r="AI46" s="3"/>
      <c r="AJ46" s="3"/>
      <c r="AK46" s="18"/>
      <c r="AL46" s="19"/>
    </row>
    <row r="47" spans="1:38" ht="15" customHeight="1" x14ac:dyDescent="0.3">
      <c r="A47" s="14" t="str">
        <f t="shared" si="2"/>
        <v xml:space="preserve"> </v>
      </c>
      <c r="B47" s="111"/>
      <c r="C47" s="112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94"/>
      <c r="AA47" s="94"/>
      <c r="AB47" s="94"/>
      <c r="AC47" s="94"/>
      <c r="AD47" s="94"/>
      <c r="AE47" s="94"/>
      <c r="AF47" s="95"/>
      <c r="AG47" s="117" t="str">
        <f t="shared" si="1"/>
        <v xml:space="preserve"> </v>
      </c>
      <c r="AH47" s="119" t="str">
        <f t="shared" si="3"/>
        <v xml:space="preserve"> </v>
      </c>
      <c r="AI47" s="3"/>
      <c r="AJ47" s="3"/>
      <c r="AK47" s="18"/>
      <c r="AL47" s="19"/>
    </row>
    <row r="48" spans="1:38" ht="15" customHeight="1" x14ac:dyDescent="0.3">
      <c r="A48" s="14" t="str">
        <f t="shared" si="2"/>
        <v xml:space="preserve"> </v>
      </c>
      <c r="B48" s="111"/>
      <c r="C48" s="112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94"/>
      <c r="AA48" s="94"/>
      <c r="AB48" s="94"/>
      <c r="AC48" s="94"/>
      <c r="AD48" s="94"/>
      <c r="AE48" s="94"/>
      <c r="AF48" s="95"/>
      <c r="AG48" s="117" t="str">
        <f t="shared" si="1"/>
        <v xml:space="preserve"> </v>
      </c>
      <c r="AH48" s="119" t="str">
        <f t="shared" si="3"/>
        <v xml:space="preserve"> </v>
      </c>
      <c r="AI48" s="3"/>
      <c r="AJ48" s="3"/>
      <c r="AK48" s="18"/>
      <c r="AL48" s="19"/>
    </row>
    <row r="49" spans="1:52" ht="15" customHeight="1" x14ac:dyDescent="0.3">
      <c r="A49" s="14" t="str">
        <f t="shared" si="2"/>
        <v xml:space="preserve"> </v>
      </c>
      <c r="B49" s="111"/>
      <c r="C49" s="112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94"/>
      <c r="AA49" s="94"/>
      <c r="AB49" s="94"/>
      <c r="AC49" s="94"/>
      <c r="AD49" s="94"/>
      <c r="AE49" s="94"/>
      <c r="AF49" s="95"/>
      <c r="AG49" s="117" t="str">
        <f t="shared" si="1"/>
        <v xml:space="preserve"> </v>
      </c>
      <c r="AH49" s="119" t="str">
        <f t="shared" si="3"/>
        <v xml:space="preserve"> </v>
      </c>
      <c r="AI49" s="3"/>
      <c r="AJ49" s="3"/>
      <c r="AK49" s="18"/>
      <c r="AL49" s="19"/>
    </row>
    <row r="50" spans="1:52" ht="15" customHeight="1" x14ac:dyDescent="0.3">
      <c r="A50" s="14" t="str">
        <f t="shared" si="2"/>
        <v xml:space="preserve"> </v>
      </c>
      <c r="B50" s="111"/>
      <c r="C50" s="112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94"/>
      <c r="AA50" s="94"/>
      <c r="AB50" s="94"/>
      <c r="AC50" s="94"/>
      <c r="AD50" s="94"/>
      <c r="AE50" s="94"/>
      <c r="AF50" s="95"/>
      <c r="AG50" s="120" t="str">
        <f t="shared" ref="AG50:AG52" si="4">IFERROR(AVERAGE(C50:AF50)," ")</f>
        <v xml:space="preserve"> </v>
      </c>
      <c r="AH50" s="119" t="str">
        <f t="shared" si="3"/>
        <v xml:space="preserve"> </v>
      </c>
      <c r="AI50" s="3"/>
      <c r="AJ50" s="3"/>
      <c r="AK50" s="18"/>
      <c r="AL50" s="19"/>
    </row>
    <row r="51" spans="1:52" ht="15" customHeight="1" x14ac:dyDescent="0.3">
      <c r="A51" s="14" t="str">
        <f t="shared" si="2"/>
        <v xml:space="preserve"> </v>
      </c>
      <c r="B51" s="111"/>
      <c r="C51" s="112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94"/>
      <c r="AA51" s="94"/>
      <c r="AB51" s="94"/>
      <c r="AC51" s="94"/>
      <c r="AD51" s="94"/>
      <c r="AE51" s="94"/>
      <c r="AF51" s="95"/>
      <c r="AG51" s="120" t="str">
        <f t="shared" si="4"/>
        <v xml:space="preserve"> </v>
      </c>
      <c r="AH51" s="119" t="str">
        <f t="shared" si="3"/>
        <v xml:space="preserve"> </v>
      </c>
      <c r="AI51" s="3"/>
      <c r="AJ51" s="3"/>
      <c r="AK51" s="18"/>
      <c r="AL51" s="19"/>
    </row>
    <row r="52" spans="1:52" ht="15" customHeight="1" thickBot="1" x14ac:dyDescent="0.35">
      <c r="A52" s="15" t="str">
        <f t="shared" si="2"/>
        <v xml:space="preserve"> </v>
      </c>
      <c r="B52" s="114"/>
      <c r="C52" s="115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96"/>
      <c r="AA52" s="96"/>
      <c r="AB52" s="96"/>
      <c r="AC52" s="96"/>
      <c r="AD52" s="96"/>
      <c r="AE52" s="96"/>
      <c r="AF52" s="97"/>
      <c r="AG52" s="120" t="str">
        <f t="shared" si="4"/>
        <v xml:space="preserve"> </v>
      </c>
      <c r="AH52" s="119" t="str">
        <f t="shared" si="3"/>
        <v xml:space="preserve"> </v>
      </c>
      <c r="AI52" s="3"/>
      <c r="AJ52" s="3"/>
      <c r="AK52" s="18"/>
      <c r="AL52" s="19"/>
    </row>
    <row r="53" spans="1:52" ht="18.75" customHeight="1" thickBot="1" x14ac:dyDescent="0.35">
      <c r="A53" s="12"/>
      <c r="B53" s="16" t="s">
        <v>3</v>
      </c>
      <c r="C53" s="98">
        <f>IFERROR(AVERAGE(C3:C52),0)</f>
        <v>2</v>
      </c>
      <c r="D53" s="98">
        <f t="shared" ref="D53:AE53" si="5">IFERROR(AVERAGE(D3:D52),0)</f>
        <v>1.925</v>
      </c>
      <c r="E53" s="98">
        <f t="shared" si="5"/>
        <v>2.0750000000000002</v>
      </c>
      <c r="F53" s="98">
        <f t="shared" si="5"/>
        <v>2.15</v>
      </c>
      <c r="G53" s="98">
        <f t="shared" si="5"/>
        <v>1.925</v>
      </c>
      <c r="H53" s="98">
        <f t="shared" si="5"/>
        <v>2.0499999999999998</v>
      </c>
      <c r="I53" s="98">
        <f t="shared" si="5"/>
        <v>2.2999999999999998</v>
      </c>
      <c r="J53" s="98">
        <f t="shared" si="5"/>
        <v>1.9750000000000001</v>
      </c>
      <c r="K53" s="98">
        <f t="shared" si="5"/>
        <v>2.15</v>
      </c>
      <c r="L53" s="98">
        <f t="shared" si="5"/>
        <v>1.95</v>
      </c>
      <c r="M53" s="98">
        <f t="shared" si="5"/>
        <v>2.0499999999999998</v>
      </c>
      <c r="N53" s="98">
        <f t="shared" si="5"/>
        <v>2.0750000000000002</v>
      </c>
      <c r="O53" s="98">
        <f t="shared" si="5"/>
        <v>2.25</v>
      </c>
      <c r="P53" s="98">
        <f t="shared" si="5"/>
        <v>2.1</v>
      </c>
      <c r="Q53" s="98">
        <f t="shared" si="5"/>
        <v>1.95</v>
      </c>
      <c r="R53" s="98">
        <f t="shared" si="5"/>
        <v>2.15</v>
      </c>
      <c r="S53" s="98">
        <f t="shared" si="5"/>
        <v>2.0249999999999999</v>
      </c>
      <c r="T53" s="98">
        <f t="shared" si="5"/>
        <v>2.2000000000000002</v>
      </c>
      <c r="U53" s="98">
        <f t="shared" si="5"/>
        <v>2.125</v>
      </c>
      <c r="V53" s="98">
        <f t="shared" si="5"/>
        <v>1.9750000000000001</v>
      </c>
      <c r="W53" s="98">
        <f t="shared" si="5"/>
        <v>2.2000000000000002</v>
      </c>
      <c r="X53" s="98">
        <f t="shared" si="5"/>
        <v>2.125</v>
      </c>
      <c r="Y53" s="98">
        <f t="shared" si="5"/>
        <v>1.9750000000000001</v>
      </c>
      <c r="Z53" s="98"/>
      <c r="AA53" s="98"/>
      <c r="AB53" s="98"/>
      <c r="AC53" s="98"/>
      <c r="AD53" s="98"/>
      <c r="AE53" s="98"/>
      <c r="AF53" s="99"/>
      <c r="AG53" s="121">
        <f>IFERROR(AVERAGE(AG3:AG52),0)</f>
        <v>2.0739130434782611</v>
      </c>
      <c r="AH53" s="122"/>
    </row>
    <row r="54" spans="1:52" ht="75" customHeight="1" thickBot="1" x14ac:dyDescent="0.35">
      <c r="A54" s="12"/>
      <c r="B54" s="17" t="s">
        <v>52</v>
      </c>
      <c r="C54" s="101" t="str">
        <f>IF(AND(C53&gt;=1.75,C53&lt;=3),"ÖĞRETİLDİ",IF(AND(C53&lt;=1.74,C53&gt;0),"ÖĞRETİLEMEDİ",IF(C53=0," ")))</f>
        <v>ÖĞRETİLDİ</v>
      </c>
      <c r="D54" s="102" t="str">
        <f t="shared" ref="D54:AF54" si="6">IF(AND(D53&gt;=1.75,D53&lt;=3),"ÖĞRETİLDİ",IF(AND(D53&lt;=1.74,D53&gt;0),"ÖĞRETİLEMEDİ",IF(D53=0," ")))</f>
        <v>ÖĞRETİLDİ</v>
      </c>
      <c r="E54" s="102" t="str">
        <f t="shared" si="6"/>
        <v>ÖĞRETİLDİ</v>
      </c>
      <c r="F54" s="102" t="str">
        <f t="shared" si="6"/>
        <v>ÖĞRETİLDİ</v>
      </c>
      <c r="G54" s="102" t="str">
        <f t="shared" si="6"/>
        <v>ÖĞRETİLDİ</v>
      </c>
      <c r="H54" s="102" t="str">
        <f t="shared" si="6"/>
        <v>ÖĞRETİLDİ</v>
      </c>
      <c r="I54" s="102" t="str">
        <f t="shared" si="6"/>
        <v>ÖĞRETİLDİ</v>
      </c>
      <c r="J54" s="102" t="str">
        <f t="shared" si="6"/>
        <v>ÖĞRETİLDİ</v>
      </c>
      <c r="K54" s="102" t="str">
        <f t="shared" si="6"/>
        <v>ÖĞRETİLDİ</v>
      </c>
      <c r="L54" s="102" t="str">
        <f t="shared" si="6"/>
        <v>ÖĞRETİLDİ</v>
      </c>
      <c r="M54" s="102" t="str">
        <f t="shared" si="6"/>
        <v>ÖĞRETİLDİ</v>
      </c>
      <c r="N54" s="102" t="str">
        <f t="shared" si="6"/>
        <v>ÖĞRETİLDİ</v>
      </c>
      <c r="O54" s="102" t="str">
        <f t="shared" si="6"/>
        <v>ÖĞRETİLDİ</v>
      </c>
      <c r="P54" s="102" t="str">
        <f t="shared" si="6"/>
        <v>ÖĞRETİLDİ</v>
      </c>
      <c r="Q54" s="102" t="str">
        <f t="shared" si="6"/>
        <v>ÖĞRETİLDİ</v>
      </c>
      <c r="R54" s="102" t="str">
        <f t="shared" si="6"/>
        <v>ÖĞRETİLDİ</v>
      </c>
      <c r="S54" s="102" t="str">
        <f t="shared" si="6"/>
        <v>ÖĞRETİLDİ</v>
      </c>
      <c r="T54" s="102" t="str">
        <f t="shared" si="6"/>
        <v>ÖĞRETİLDİ</v>
      </c>
      <c r="U54" s="102" t="str">
        <f t="shared" si="6"/>
        <v>ÖĞRETİLDİ</v>
      </c>
      <c r="V54" s="102" t="str">
        <f t="shared" si="6"/>
        <v>ÖĞRETİLDİ</v>
      </c>
      <c r="W54" s="102" t="str">
        <f t="shared" si="6"/>
        <v>ÖĞRETİLDİ</v>
      </c>
      <c r="X54" s="102" t="str">
        <f t="shared" si="6"/>
        <v>ÖĞRETİLDİ</v>
      </c>
      <c r="Y54" s="102" t="str">
        <f t="shared" si="6"/>
        <v>ÖĞRETİLDİ</v>
      </c>
      <c r="Z54" s="100"/>
      <c r="AA54" s="101"/>
      <c r="AB54" s="102"/>
      <c r="AC54" s="102"/>
      <c r="AD54" s="102"/>
      <c r="AE54" s="102"/>
      <c r="AF54" s="103"/>
      <c r="AG54" s="123"/>
      <c r="AH54" s="124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1">
        <v>1</v>
      </c>
      <c r="D56" s="22">
        <v>2</v>
      </c>
      <c r="E56" s="22">
        <v>3</v>
      </c>
      <c r="F56" s="22">
        <v>4</v>
      </c>
      <c r="G56" s="22">
        <v>5</v>
      </c>
      <c r="H56" s="22">
        <v>6</v>
      </c>
      <c r="I56" s="22">
        <v>7</v>
      </c>
      <c r="J56" s="22">
        <v>8</v>
      </c>
      <c r="K56" s="22">
        <v>9</v>
      </c>
      <c r="L56" s="22">
        <v>10</v>
      </c>
      <c r="M56" s="22">
        <v>11</v>
      </c>
      <c r="N56" s="22">
        <v>12</v>
      </c>
      <c r="O56" s="22">
        <v>13</v>
      </c>
      <c r="P56" s="22">
        <v>14</v>
      </c>
      <c r="Q56" s="22">
        <v>15</v>
      </c>
      <c r="R56" s="22">
        <v>16</v>
      </c>
      <c r="S56" s="22">
        <v>17</v>
      </c>
      <c r="T56" s="22">
        <v>18</v>
      </c>
      <c r="U56" s="22">
        <v>19</v>
      </c>
      <c r="V56" s="22">
        <v>20</v>
      </c>
      <c r="W56" s="22">
        <v>21</v>
      </c>
      <c r="X56" s="22">
        <v>22</v>
      </c>
      <c r="Y56" s="22">
        <v>23</v>
      </c>
      <c r="Z56" s="22">
        <v>24</v>
      </c>
      <c r="AA56" s="22">
        <v>25</v>
      </c>
      <c r="AB56" s="22">
        <v>26</v>
      </c>
      <c r="AC56" s="22">
        <v>27</v>
      </c>
      <c r="AD56" s="22">
        <v>28</v>
      </c>
      <c r="AE56" s="22">
        <v>29</v>
      </c>
      <c r="AF56" s="23">
        <v>30</v>
      </c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ht="12.75" hidden="1" customHeight="1" x14ac:dyDescent="0.3">
      <c r="B57" s="1"/>
      <c r="C57" s="25">
        <f>C53</f>
        <v>2</v>
      </c>
      <c r="D57" s="26">
        <f t="shared" ref="D57:AF57" si="7">D53</f>
        <v>1.925</v>
      </c>
      <c r="E57" s="26">
        <f t="shared" si="7"/>
        <v>2.0750000000000002</v>
      </c>
      <c r="F57" s="26">
        <f t="shared" si="7"/>
        <v>2.15</v>
      </c>
      <c r="G57" s="26">
        <f t="shared" si="7"/>
        <v>1.925</v>
      </c>
      <c r="H57" s="26">
        <f t="shared" si="7"/>
        <v>2.0499999999999998</v>
      </c>
      <c r="I57" s="27">
        <f t="shared" si="7"/>
        <v>2.2999999999999998</v>
      </c>
      <c r="J57" s="27">
        <f t="shared" si="7"/>
        <v>1.9750000000000001</v>
      </c>
      <c r="K57" s="27">
        <f t="shared" si="7"/>
        <v>2.15</v>
      </c>
      <c r="L57" s="27">
        <f t="shared" si="7"/>
        <v>1.95</v>
      </c>
      <c r="M57" s="27">
        <f t="shared" si="7"/>
        <v>2.0499999999999998</v>
      </c>
      <c r="N57" s="27">
        <f t="shared" si="7"/>
        <v>2.0750000000000002</v>
      </c>
      <c r="O57" s="27">
        <f t="shared" si="7"/>
        <v>2.25</v>
      </c>
      <c r="P57" s="27">
        <f t="shared" si="7"/>
        <v>2.1</v>
      </c>
      <c r="Q57" s="27">
        <f t="shared" si="7"/>
        <v>1.95</v>
      </c>
      <c r="R57" s="27">
        <f t="shared" si="7"/>
        <v>2.15</v>
      </c>
      <c r="S57" s="27">
        <f t="shared" si="7"/>
        <v>2.0249999999999999</v>
      </c>
      <c r="T57" s="27">
        <f t="shared" si="7"/>
        <v>2.2000000000000002</v>
      </c>
      <c r="U57" s="26">
        <f t="shared" si="7"/>
        <v>2.125</v>
      </c>
      <c r="V57" s="26">
        <f t="shared" si="7"/>
        <v>1.9750000000000001</v>
      </c>
      <c r="W57" s="26">
        <f t="shared" si="7"/>
        <v>2.2000000000000002</v>
      </c>
      <c r="X57" s="26">
        <f t="shared" si="7"/>
        <v>2.125</v>
      </c>
      <c r="Y57" s="26">
        <f t="shared" si="7"/>
        <v>1.9750000000000001</v>
      </c>
      <c r="Z57" s="26">
        <f t="shared" si="7"/>
        <v>0</v>
      </c>
      <c r="AA57" s="26">
        <f t="shared" si="7"/>
        <v>0</v>
      </c>
      <c r="AB57" s="26">
        <f t="shared" si="7"/>
        <v>0</v>
      </c>
      <c r="AC57" s="26">
        <f t="shared" si="7"/>
        <v>0</v>
      </c>
      <c r="AD57" s="26">
        <f t="shared" si="7"/>
        <v>0</v>
      </c>
      <c r="AE57" s="26">
        <f t="shared" si="7"/>
        <v>0</v>
      </c>
      <c r="AF57" s="28">
        <f t="shared" si="7"/>
        <v>0</v>
      </c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30"/>
    </row>
    <row r="58" spans="1:52" ht="13.95" hidden="1" customHeight="1" thickBot="1" x14ac:dyDescent="0.35">
      <c r="C58" s="31" t="str">
        <f>C2</f>
        <v>HB.3.1.1. Güçlü yönlerini ve güçlendirilmesi gereken yönlerini fark eder.</v>
      </c>
      <c r="D58" s="32" t="str">
        <f t="shared" ref="D58:AF58" si="8">D2</f>
        <v>HB.3.1.2. Davranışlarının kendisini ve arkadaşlarını nasıl etkilediğini fark eder.</v>
      </c>
      <c r="E58" s="32" t="str">
        <f t="shared" si="8"/>
        <v>HB.3.1.3. Arkadaşlarının davranışlarının kendisini nasıl etkilediğini fark eder.</v>
      </c>
      <c r="F58" s="32" t="str">
        <f t="shared" si="8"/>
        <v>HB.3.1.4. Arkadaşlık sürecinde dikkat edilmesi gereken hususları kavrar.</v>
      </c>
      <c r="G58" s="32" t="str">
        <f t="shared" si="8"/>
        <v>HB.3.1.5. Sınıfının ve okulunun krokisini çizer.</v>
      </c>
      <c r="H58" s="32" t="str">
        <f t="shared" si="8"/>
        <v>HB.3.1.6. Okulunun bireysel ve toplumsal katkılarının fark eder.</v>
      </c>
      <c r="I58" s="32" t="str">
        <f t="shared" si="8"/>
        <v>HB.3.1.7. Okuldaki sosyal yardımlaşma ve dayanışmayla ilgili çalışmalara katılmaya istekli olur.</v>
      </c>
      <c r="J58" s="32" t="str">
        <f t="shared" si="8"/>
        <v>HB.3.1.8. Okula ilişkin istek ve ihtiyaçlarını okul ortamında demokratik yollarla ifade eder.</v>
      </c>
      <c r="K58" s="32" t="str">
        <f t="shared" si="8"/>
        <v>HB.3.1.9. Okul kaynaklarının etkili ve verimli kullanımına yönelik özgün önerilerde bulunur.</v>
      </c>
      <c r="L58" s="32" t="str">
        <f t="shared" si="8"/>
        <v>HB.3.1.10. İlgi duyduğu meslekleri ve özelliklerini araştırır.</v>
      </c>
      <c r="M58" s="32" t="str">
        <f t="shared" si="8"/>
        <v>HB.3.2.1. Aile büyüklerinin çocukluk dönemlerinin özellikleri ile kendi çocukluk döneminin özelliklerini karşılaştırır.</v>
      </c>
      <c r="N58" s="32" t="str">
        <f t="shared" si="8"/>
        <v>HB.3.2.2. Komşuluk ilişkilerinin ailesi ve kendisi açısından önemine örnekler verir.</v>
      </c>
      <c r="O58" s="32" t="str">
        <f t="shared" si="8"/>
        <v>HB.3.2.3. Evinin bulunduğu yerin krokisini çizer.</v>
      </c>
      <c r="P58" s="32" t="str">
        <f t="shared" si="8"/>
        <v>HB.3.2.4. Evde üzerine düşen görev ve sorumlulukları yerine getirir.</v>
      </c>
      <c r="Q58" s="32" t="str">
        <f t="shared" si="8"/>
        <v>HB.3.2.5. Evde kullanılan alet ve teknolojik ürünlerin hayatımıza olan katkılarına örnekler verir.</v>
      </c>
      <c r="R58" s="32" t="str">
        <f t="shared" si="8"/>
        <v>HB.3.2.6. Evdeki kaynakların etkili ve verimli kullanımına yönelik özgün önerilerde bulunur.</v>
      </c>
      <c r="S58" s="32" t="str">
        <f t="shared" si="8"/>
        <v>HB.3.2.7. Planlı olmanın kişisel yaşamına olan katkılarına örnekler verir.</v>
      </c>
      <c r="T58" s="32" t="str">
        <f t="shared" si="8"/>
        <v>HB.3.2.8. İstek ve ihtiyaçlarını karşılarken kendisinin ve ailesinin bütçesini korumaya özen gösterir.</v>
      </c>
      <c r="U58" s="32" t="str">
        <f t="shared" si="8"/>
        <v>HB.3.3.1. Kişisel bakımını yaparken kaynakları verimli kullanır.</v>
      </c>
      <c r="V58" s="32" t="str">
        <f t="shared" si="8"/>
        <v>HB.3.3.2. Yiyecek ve içecekler satın alınırken bilinçli tüketici davranışları gösterir.</v>
      </c>
      <c r="W58" s="32" t="str">
        <f t="shared" si="8"/>
        <v>HB.3.3.3. Sağlığını korumak için mevsimlere özgü yiyeceklerle beslenir</v>
      </c>
      <c r="X58" s="32" t="str">
        <f t="shared" si="8"/>
        <v>HB.3.3.4. Sağlığını korumak için yeterli ve dengeli beslenir.</v>
      </c>
      <c r="Y58" s="32" t="str">
        <f t="shared" si="8"/>
        <v>HB.3.3.5. Kendisinin ve toplumun sağlığını korumak için ortak kullanım alanlarında temizlik ve hijyen kurallarına uyar.</v>
      </c>
      <c r="Z58" s="32">
        <f t="shared" si="8"/>
        <v>0</v>
      </c>
      <c r="AA58" s="32">
        <f t="shared" si="8"/>
        <v>0</v>
      </c>
      <c r="AB58" s="32">
        <f t="shared" si="8"/>
        <v>0</v>
      </c>
      <c r="AC58" s="32">
        <f t="shared" si="8"/>
        <v>0</v>
      </c>
      <c r="AD58" s="32">
        <f t="shared" si="8"/>
        <v>0</v>
      </c>
      <c r="AE58" s="32">
        <f t="shared" si="8"/>
        <v>0</v>
      </c>
      <c r="AF58" s="33">
        <f t="shared" si="8"/>
        <v>0</v>
      </c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30"/>
    </row>
    <row r="59" spans="1:52" ht="13.95" hidden="1" customHeight="1" thickTop="1" thickBot="1" x14ac:dyDescent="0.35"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30"/>
    </row>
    <row r="60" spans="1:52" ht="13.95" hidden="1" customHeight="1" thickTop="1" x14ac:dyDescent="0.3">
      <c r="C60" s="35">
        <f>+$AG$3</f>
        <v>1.2608695652173914</v>
      </c>
      <c r="D60" s="36">
        <f>+$AG$4</f>
        <v>1.9565217391304348</v>
      </c>
      <c r="E60" s="36">
        <f>+$AG$5</f>
        <v>1.826086956521739</v>
      </c>
      <c r="F60" s="36">
        <f>+$AG$6</f>
        <v>1.5217391304347827</v>
      </c>
      <c r="G60" s="36">
        <f>+$AG$7</f>
        <v>1.7826086956521738</v>
      </c>
      <c r="H60" s="36">
        <f>+$AG$8</f>
        <v>1.9130434782608696</v>
      </c>
      <c r="I60" s="36">
        <f>+$AG$9</f>
        <v>1.4782608695652173</v>
      </c>
      <c r="J60" s="36">
        <f>+$AG$10</f>
        <v>2.1739130434782608</v>
      </c>
      <c r="K60" s="36">
        <f>+$AG$11</f>
        <v>2.347826086956522</v>
      </c>
      <c r="L60" s="36">
        <f>+$AG$12</f>
        <v>2.9130434782608696</v>
      </c>
      <c r="M60" s="36">
        <f>+$AG$13</f>
        <v>2.3043478260869565</v>
      </c>
      <c r="N60" s="36">
        <f>+$AG$14</f>
        <v>2.1304347826086958</v>
      </c>
      <c r="O60" s="36">
        <f>+$AG$15</f>
        <v>1.9130434782608696</v>
      </c>
      <c r="P60" s="36">
        <f>+$AG$16</f>
        <v>2.0869565217391304</v>
      </c>
      <c r="Q60" s="36">
        <f>+$AG$17</f>
        <v>2.4782608695652173</v>
      </c>
      <c r="R60" s="36">
        <f>+$AG$18</f>
        <v>2.1304347826086958</v>
      </c>
      <c r="S60" s="36">
        <f>+$AG$19</f>
        <v>1.9565217391304348</v>
      </c>
      <c r="T60" s="36">
        <f>+$AG$20</f>
        <v>2.347826086956522</v>
      </c>
      <c r="U60" s="36">
        <f>+$AG$21</f>
        <v>2.7826086956521738</v>
      </c>
      <c r="V60" s="36">
        <f>+$AG$22</f>
        <v>2.1739130434782608</v>
      </c>
      <c r="W60" s="36">
        <f>+$AG$23</f>
        <v>1.826086956521739</v>
      </c>
      <c r="X60" s="36">
        <f>+$AG$24</f>
        <v>2.6086956521739131</v>
      </c>
      <c r="Y60" s="36">
        <f>+$AG$25</f>
        <v>2.1739130434782608</v>
      </c>
      <c r="Z60" s="36">
        <f>+$AG$26</f>
        <v>1.4782608695652173</v>
      </c>
      <c r="AA60" s="36">
        <f>+$AG$27</f>
        <v>1.5217391304347827</v>
      </c>
      <c r="AB60" s="36">
        <f>+$AG$28</f>
        <v>2.0869565217391304</v>
      </c>
      <c r="AC60" s="36">
        <f>+$AG$29</f>
        <v>1.8695652173913044</v>
      </c>
      <c r="AD60" s="36">
        <f>+$AG$30</f>
        <v>1.7826086956521738</v>
      </c>
      <c r="AE60" s="36">
        <f>+$AG$31</f>
        <v>2.4347826086956523</v>
      </c>
      <c r="AF60" s="36">
        <f>+$AG$32</f>
        <v>2.5652173913043477</v>
      </c>
      <c r="AG60" s="36">
        <f>+$AG$33</f>
        <v>2.5652173913043477</v>
      </c>
      <c r="AH60" s="36">
        <f>+$AG$34</f>
        <v>2.3913043478260869</v>
      </c>
      <c r="AI60" s="36">
        <f>+$AG$35</f>
        <v>2.5652173913043477</v>
      </c>
      <c r="AJ60" s="36">
        <f>+$AG$36</f>
        <v>2.5652173913043477</v>
      </c>
      <c r="AK60" s="36">
        <f>+$AG$37</f>
        <v>2.1304347826086958</v>
      </c>
      <c r="AL60" s="36">
        <f>+$AG$38</f>
        <v>1.7391304347826086</v>
      </c>
      <c r="AM60" s="36">
        <f>+$AG$39</f>
        <v>1.7391304347826086</v>
      </c>
      <c r="AN60" s="36">
        <f>+$AG$40</f>
        <v>2</v>
      </c>
      <c r="AO60" s="36">
        <f>+$AG$41</f>
        <v>1.7826086956521738</v>
      </c>
      <c r="AP60" s="36">
        <f>+$AG$42</f>
        <v>1.6521739130434783</v>
      </c>
      <c r="AQ60" s="36" t="str">
        <f>+$AG$43</f>
        <v xml:space="preserve"> </v>
      </c>
      <c r="AR60" s="36" t="str">
        <f>+$AG$44</f>
        <v xml:space="preserve"> </v>
      </c>
      <c r="AS60" s="36" t="str">
        <f>+$AG$45</f>
        <v xml:space="preserve"> </v>
      </c>
      <c r="AT60" s="36" t="str">
        <f>+$AG$46</f>
        <v xml:space="preserve"> </v>
      </c>
      <c r="AU60" s="36" t="str">
        <f>+$AG$47</f>
        <v xml:space="preserve"> </v>
      </c>
      <c r="AV60" s="36" t="str">
        <f>+$AG$48</f>
        <v xml:space="preserve"> </v>
      </c>
      <c r="AW60" s="36" t="str">
        <f>+$AG$49</f>
        <v xml:space="preserve"> </v>
      </c>
      <c r="AX60" s="36" t="str">
        <f>+$AG$50</f>
        <v xml:space="preserve"> </v>
      </c>
      <c r="AY60" s="36" t="str">
        <f>+$AG$51</f>
        <v xml:space="preserve"> </v>
      </c>
      <c r="AZ60" s="37" t="str">
        <f>+$AG$52</f>
        <v xml:space="preserve"> </v>
      </c>
    </row>
    <row r="61" spans="1:52" ht="13.95" hidden="1" customHeight="1" x14ac:dyDescent="0.3">
      <c r="C61" s="38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1"/>
    </row>
    <row r="62" spans="1:52" ht="13.95" hidden="1" customHeight="1" x14ac:dyDescent="0.3">
      <c r="C62" s="38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1"/>
    </row>
    <row r="63" spans="1:52" ht="13.95" hidden="1" customHeight="1" x14ac:dyDescent="0.3">
      <c r="C63" s="38">
        <v>1</v>
      </c>
      <c r="D63" s="39">
        <v>2</v>
      </c>
      <c r="E63" s="39">
        <v>3</v>
      </c>
      <c r="F63" s="39">
        <v>4</v>
      </c>
      <c r="G63" s="39">
        <v>5</v>
      </c>
      <c r="H63" s="39">
        <v>6</v>
      </c>
      <c r="I63" s="39">
        <v>7</v>
      </c>
      <c r="J63" s="39">
        <v>8</v>
      </c>
      <c r="K63" s="39">
        <v>9</v>
      </c>
      <c r="L63" s="39">
        <v>10</v>
      </c>
      <c r="M63" s="39">
        <v>11</v>
      </c>
      <c r="N63" s="39">
        <v>12</v>
      </c>
      <c r="O63" s="39">
        <v>13</v>
      </c>
      <c r="P63" s="39">
        <v>14</v>
      </c>
      <c r="Q63" s="39">
        <v>15</v>
      </c>
      <c r="R63" s="39">
        <v>16</v>
      </c>
      <c r="S63" s="39">
        <v>17</v>
      </c>
      <c r="T63" s="39">
        <v>18</v>
      </c>
      <c r="U63" s="39">
        <v>19</v>
      </c>
      <c r="V63" s="39">
        <v>20</v>
      </c>
      <c r="W63" s="39">
        <v>21</v>
      </c>
      <c r="X63" s="39">
        <v>22</v>
      </c>
      <c r="Y63" s="39">
        <v>23</v>
      </c>
      <c r="Z63" s="39">
        <v>24</v>
      </c>
      <c r="AA63" s="39">
        <v>25</v>
      </c>
      <c r="AB63" s="39">
        <v>26</v>
      </c>
      <c r="AC63" s="39">
        <v>27</v>
      </c>
      <c r="AD63" s="39">
        <v>28</v>
      </c>
      <c r="AE63" s="39">
        <v>29</v>
      </c>
      <c r="AF63" s="39">
        <v>30</v>
      </c>
      <c r="AG63" s="39">
        <v>31</v>
      </c>
      <c r="AH63" s="39">
        <v>32</v>
      </c>
      <c r="AI63" s="39">
        <v>33</v>
      </c>
      <c r="AJ63" s="39">
        <v>34</v>
      </c>
      <c r="AK63" s="39">
        <v>35</v>
      </c>
      <c r="AL63" s="39">
        <v>36</v>
      </c>
      <c r="AM63" s="39">
        <v>37</v>
      </c>
      <c r="AN63" s="39">
        <v>38</v>
      </c>
      <c r="AO63" s="39">
        <v>39</v>
      </c>
      <c r="AP63" s="39">
        <v>40</v>
      </c>
      <c r="AQ63" s="39">
        <v>41</v>
      </c>
      <c r="AR63" s="39">
        <v>42</v>
      </c>
      <c r="AS63" s="39">
        <v>43</v>
      </c>
      <c r="AT63" s="39">
        <v>44</v>
      </c>
      <c r="AU63" s="39">
        <v>45</v>
      </c>
      <c r="AV63" s="39">
        <v>46</v>
      </c>
      <c r="AW63" s="39">
        <v>47</v>
      </c>
      <c r="AX63" s="39">
        <v>48</v>
      </c>
      <c r="AY63" s="39">
        <v>49</v>
      </c>
      <c r="AZ63" s="42">
        <v>50</v>
      </c>
    </row>
    <row r="64" spans="1:52" ht="13.95" hidden="1" customHeight="1" x14ac:dyDescent="0.3">
      <c r="C64" s="43">
        <f>AG3</f>
        <v>1.2608695652173914</v>
      </c>
      <c r="D64" s="44">
        <f>AG4</f>
        <v>1.9565217391304348</v>
      </c>
      <c r="E64" s="44">
        <f>AG5</f>
        <v>1.826086956521739</v>
      </c>
      <c r="F64" s="44">
        <f>AG6</f>
        <v>1.5217391304347827</v>
      </c>
      <c r="G64" s="44">
        <f>AG7</f>
        <v>1.7826086956521738</v>
      </c>
      <c r="H64" s="44">
        <f>AG8</f>
        <v>1.9130434782608696</v>
      </c>
      <c r="I64" s="44">
        <f>AG9</f>
        <v>1.4782608695652173</v>
      </c>
      <c r="J64" s="44">
        <f>AG10</f>
        <v>2.1739130434782608</v>
      </c>
      <c r="K64" s="44">
        <f>AG11</f>
        <v>2.347826086956522</v>
      </c>
      <c r="L64" s="44">
        <f>AG12</f>
        <v>2.9130434782608696</v>
      </c>
      <c r="M64" s="44">
        <f>AG13</f>
        <v>2.3043478260869565</v>
      </c>
      <c r="N64" s="44">
        <f>AG14</f>
        <v>2.1304347826086958</v>
      </c>
      <c r="O64" s="44">
        <f>AG15</f>
        <v>1.9130434782608696</v>
      </c>
      <c r="P64" s="44">
        <f>AG16</f>
        <v>2.0869565217391304</v>
      </c>
      <c r="Q64" s="44">
        <f>AG17</f>
        <v>2.4782608695652173</v>
      </c>
      <c r="R64" s="44">
        <f>AG18</f>
        <v>2.1304347826086958</v>
      </c>
      <c r="S64" s="44">
        <f>AG19</f>
        <v>1.9565217391304348</v>
      </c>
      <c r="T64" s="44">
        <f>AG20</f>
        <v>2.347826086956522</v>
      </c>
      <c r="U64" s="44">
        <f>AG21</f>
        <v>2.7826086956521738</v>
      </c>
      <c r="V64" s="44">
        <f>AG22</f>
        <v>2.1739130434782608</v>
      </c>
      <c r="W64" s="44">
        <f>AG23</f>
        <v>1.826086956521739</v>
      </c>
      <c r="X64" s="44">
        <f>AG24</f>
        <v>2.6086956521739131</v>
      </c>
      <c r="Y64" s="44">
        <f>AG25</f>
        <v>2.1739130434782608</v>
      </c>
      <c r="Z64" s="44">
        <f>AG26</f>
        <v>1.4782608695652173</v>
      </c>
      <c r="AA64" s="44">
        <f>AG27</f>
        <v>1.5217391304347827</v>
      </c>
      <c r="AB64" s="44">
        <f>AG28</f>
        <v>2.0869565217391304</v>
      </c>
      <c r="AC64" s="44">
        <f>AG29</f>
        <v>1.8695652173913044</v>
      </c>
      <c r="AD64" s="44">
        <f>AG30</f>
        <v>1.7826086956521738</v>
      </c>
      <c r="AE64" s="44">
        <f>AG31</f>
        <v>2.4347826086956523</v>
      </c>
      <c r="AF64" s="44">
        <f>AG32</f>
        <v>2.5652173913043477</v>
      </c>
      <c r="AG64" s="45">
        <f>AG33</f>
        <v>2.5652173913043477</v>
      </c>
      <c r="AH64" s="45">
        <f>AG34</f>
        <v>2.3913043478260869</v>
      </c>
      <c r="AI64" s="45">
        <f>AG35</f>
        <v>2.5652173913043477</v>
      </c>
      <c r="AJ64" s="45">
        <f>AG36</f>
        <v>2.5652173913043477</v>
      </c>
      <c r="AK64" s="45">
        <f>AG37</f>
        <v>2.1304347826086958</v>
      </c>
      <c r="AL64" s="45">
        <f>AG38</f>
        <v>1.7391304347826086</v>
      </c>
      <c r="AM64" s="45">
        <f>AG39</f>
        <v>1.7391304347826086</v>
      </c>
      <c r="AN64" s="45">
        <f>AG40</f>
        <v>2</v>
      </c>
      <c r="AO64" s="45">
        <f>AG41</f>
        <v>1.7826086956521738</v>
      </c>
      <c r="AP64" s="45">
        <f>AG42</f>
        <v>1.6521739130434783</v>
      </c>
      <c r="AQ64" s="45" t="str">
        <f>AG43</f>
        <v xml:space="preserve"> </v>
      </c>
      <c r="AR64" s="45" t="str">
        <f>AG44</f>
        <v xml:space="preserve"> </v>
      </c>
      <c r="AS64" s="45" t="str">
        <f>AG45</f>
        <v xml:space="preserve"> </v>
      </c>
      <c r="AT64" s="45" t="str">
        <f>AG46</f>
        <v xml:space="preserve"> </v>
      </c>
      <c r="AU64" s="45" t="str">
        <f>AG47</f>
        <v xml:space="preserve"> </v>
      </c>
      <c r="AV64" s="45" t="str">
        <f>AG48</f>
        <v xml:space="preserve"> </v>
      </c>
      <c r="AW64" s="45" t="str">
        <f>AG49</f>
        <v xml:space="preserve"> </v>
      </c>
      <c r="AX64" s="45" t="str">
        <f>AG50</f>
        <v xml:space="preserve"> </v>
      </c>
      <c r="AY64" s="45" t="str">
        <f>AG51</f>
        <v xml:space="preserve"> </v>
      </c>
      <c r="AZ64" s="28" t="str">
        <f>AG52</f>
        <v xml:space="preserve"> </v>
      </c>
    </row>
    <row r="65" spans="3:52" ht="13.95" hidden="1" customHeight="1" thickBot="1" x14ac:dyDescent="0.35">
      <c r="C65" s="31" t="str">
        <f>B3</f>
        <v>ALİ</v>
      </c>
      <c r="D65" s="32" t="str">
        <f>B4</f>
        <v>VELİ</v>
      </c>
      <c r="E65" s="32" t="str">
        <f>B5</f>
        <v>MEHMET</v>
      </c>
      <c r="F65" s="32" t="str">
        <f>B6</f>
        <v>EMİR</v>
      </c>
      <c r="G65" s="32" t="str">
        <f>B7</f>
        <v>MERVE</v>
      </c>
      <c r="H65" s="32" t="str">
        <f>B8</f>
        <v>NEDİM</v>
      </c>
      <c r="I65" s="32" t="str">
        <f>B9</f>
        <v>MUMİN</v>
      </c>
      <c r="J65" s="32" t="str">
        <f>B10</f>
        <v>EMRE</v>
      </c>
      <c r="K65" s="32" t="str">
        <f>B11</f>
        <v>ELİF</v>
      </c>
      <c r="L65" s="32" t="str">
        <f>B12</f>
        <v>DENİZ</v>
      </c>
      <c r="M65" s="32" t="str">
        <f>B13</f>
        <v>AKİF</v>
      </c>
      <c r="N65" s="32" t="str">
        <f>B14</f>
        <v>ELMİRA</v>
      </c>
      <c r="O65" s="32" t="str">
        <f>B15</f>
        <v>EMİNE</v>
      </c>
      <c r="P65" s="32" t="str">
        <f>B16</f>
        <v>EMRİYE</v>
      </c>
      <c r="Q65" s="32" t="str">
        <f>B17</f>
        <v>DAVUT</v>
      </c>
      <c r="R65" s="32" t="str">
        <f>B18</f>
        <v>RIFAT</v>
      </c>
      <c r="S65" s="32" t="str">
        <f>B19</f>
        <v>REYHAN</v>
      </c>
      <c r="T65" s="32" t="str">
        <f>B20</f>
        <v>AHMET</v>
      </c>
      <c r="U65" s="32" t="str">
        <f>B21</f>
        <v>ZİYA</v>
      </c>
      <c r="V65" s="32" t="str">
        <f>B22</f>
        <v>ÖZTÜRK</v>
      </c>
      <c r="W65" s="32" t="str">
        <f>B23</f>
        <v>AYŞE</v>
      </c>
      <c r="X65" s="32" t="str">
        <f>B24</f>
        <v>SEHER</v>
      </c>
      <c r="Y65" s="32" t="str">
        <f>B25</f>
        <v>NURDAN</v>
      </c>
      <c r="Z65" s="32" t="str">
        <f>B26</f>
        <v>MUSTAFA</v>
      </c>
      <c r="AA65" s="32" t="str">
        <f>B27</f>
        <v>SALİH</v>
      </c>
      <c r="AB65" s="32" t="str">
        <f>B28</f>
        <v>SALİM</v>
      </c>
      <c r="AC65" s="32" t="str">
        <f>B29</f>
        <v>COŞKUN</v>
      </c>
      <c r="AD65" s="32" t="str">
        <f>B30</f>
        <v>MUHİTTİN</v>
      </c>
      <c r="AE65" s="32" t="str">
        <f>B31</f>
        <v>AYDIN</v>
      </c>
      <c r="AF65" s="32" t="str">
        <f>B32</f>
        <v>BİLGE</v>
      </c>
      <c r="AG65" s="46" t="str">
        <f>B33</f>
        <v>BİLGİ</v>
      </c>
      <c r="AH65" s="46" t="str">
        <f>B34</f>
        <v>İSHAK</v>
      </c>
      <c r="AI65" s="46" t="str">
        <f>B35</f>
        <v>MURAT</v>
      </c>
      <c r="AJ65" s="46" t="str">
        <f>B36</f>
        <v>RAMAZAN</v>
      </c>
      <c r="AK65" s="46" t="str">
        <f>B37</f>
        <v>SERCAN</v>
      </c>
      <c r="AL65" s="46" t="str">
        <f>B38</f>
        <v>SELİM</v>
      </c>
      <c r="AM65" s="46" t="str">
        <f>B39</f>
        <v>SENA</v>
      </c>
      <c r="AN65" s="46" t="str">
        <f>B40</f>
        <v>SİNAN</v>
      </c>
      <c r="AO65" s="46" t="str">
        <f>B41</f>
        <v>HÜSEYİN</v>
      </c>
      <c r="AP65" s="46" t="str">
        <f>B42</f>
        <v>RAHMİ</v>
      </c>
      <c r="AQ65" s="46">
        <f>B43</f>
        <v>0</v>
      </c>
      <c r="AR65" s="46">
        <f>B44</f>
        <v>0</v>
      </c>
      <c r="AS65" s="46">
        <f>B45</f>
        <v>0</v>
      </c>
      <c r="AT65" s="46">
        <f>B46</f>
        <v>0</v>
      </c>
      <c r="AU65" s="46">
        <f>B47</f>
        <v>0</v>
      </c>
      <c r="AV65" s="46">
        <f>B48</f>
        <v>0</v>
      </c>
      <c r="AW65" s="46">
        <f>B49</f>
        <v>0</v>
      </c>
      <c r="AX65" s="46">
        <f>B50</f>
        <v>0</v>
      </c>
      <c r="AY65" s="46">
        <f>B51</f>
        <v>0</v>
      </c>
      <c r="AZ65" s="47">
        <f>B52</f>
        <v>0</v>
      </c>
    </row>
    <row r="66" spans="3:52" ht="13.95" hidden="1" customHeight="1" thickTop="1" x14ac:dyDescent="0.3"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30"/>
    </row>
    <row r="67" spans="3:52" ht="13.8" hidden="1" thickBot="1" x14ac:dyDescent="0.35">
      <c r="C67" s="30"/>
      <c r="D67" s="30"/>
      <c r="E67" s="30"/>
      <c r="F67" s="30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30"/>
      <c r="AT67" s="30"/>
      <c r="AU67" s="30"/>
      <c r="AV67" s="30"/>
      <c r="AW67" s="30"/>
      <c r="AX67" s="30"/>
      <c r="AY67" s="30"/>
      <c r="AZ67" s="30"/>
    </row>
    <row r="68" spans="3:52" ht="13.8" hidden="1" thickTop="1" x14ac:dyDescent="0.3">
      <c r="C68" s="48">
        <f>LARGE($C$53:$AF$53,1)</f>
        <v>2.2999999999999998</v>
      </c>
      <c r="D68" s="49">
        <f>MATCH(C68,$C$53:$AF$53,0)</f>
        <v>7</v>
      </c>
      <c r="E68" s="50">
        <f>D68</f>
        <v>7</v>
      </c>
      <c r="F68" s="49" t="e">
        <f ca="1">HLOOKUP(C68,OFFSET(C53,0,G68,4,30-G68),4,0)</f>
        <v>#N/A</v>
      </c>
      <c r="G68" s="51">
        <f>MATCH(C68,C53:AF53,0)</f>
        <v>7</v>
      </c>
      <c r="H68" s="30"/>
      <c r="I68" s="52">
        <f>SMALL($C$53:$AF$53,1)</f>
        <v>1.925</v>
      </c>
      <c r="J68" s="49">
        <f>MATCH(I68,$C$53:$AF$53,0)</f>
        <v>2</v>
      </c>
      <c r="K68" s="50">
        <f>J68</f>
        <v>2</v>
      </c>
      <c r="L68" s="49">
        <f ca="1">HLOOKUP(I68,OFFSET(C53,0,M68,4,30-M68),4,0)</f>
        <v>5</v>
      </c>
      <c r="M68" s="51">
        <f>MATCH(I68,C53:AF53,0)</f>
        <v>2</v>
      </c>
      <c r="N68" s="30"/>
      <c r="O68" s="30"/>
      <c r="P68" s="30"/>
      <c r="Q68" s="48">
        <f>LARGE($AG$3:$AG$52,1)</f>
        <v>2.9130434782608696</v>
      </c>
      <c r="R68" s="49">
        <f>MATCH(Q68,C60:AZ60,0)</f>
        <v>10</v>
      </c>
      <c r="S68" s="50">
        <f>R68</f>
        <v>10</v>
      </c>
      <c r="T68" s="49" t="e">
        <f ca="1">HLOOKUP(Q68,OFFSET(C60,0,U68,4,50-U68),4,0)</f>
        <v>#N/A</v>
      </c>
      <c r="U68" s="51">
        <f>MATCH(Q68,AG3:AG52,0)</f>
        <v>10</v>
      </c>
      <c r="V68" s="30"/>
      <c r="W68" s="52">
        <f>SMALL($AG$3:$AG$52,1)</f>
        <v>1.2608695652173914</v>
      </c>
      <c r="X68" s="49">
        <f>MATCH(W68,C60:AZ60,0)</f>
        <v>1</v>
      </c>
      <c r="Y68" s="50">
        <f>X68</f>
        <v>1</v>
      </c>
      <c r="Z68" s="49" t="e">
        <f ca="1">HLOOKUP(W68,OFFSET(C60,0,AA68,4,50-AA68),4,0)</f>
        <v>#N/A</v>
      </c>
      <c r="AA68" s="51">
        <f>MATCH(W68,AG3:AG52,0)</f>
        <v>1</v>
      </c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3:52" hidden="1" x14ac:dyDescent="0.3">
      <c r="C69" s="25">
        <f>LARGE($C$53:$AF$53,2)</f>
        <v>2.25</v>
      </c>
      <c r="D69" s="53">
        <f t="shared" ref="D69:D70" si="9">MATCH(C69,$C$53:$AF$53,0)</f>
        <v>13</v>
      </c>
      <c r="E69" s="54">
        <f>IF(D68=D69,F68,D69)</f>
        <v>13</v>
      </c>
      <c r="F69" s="53" t="e">
        <f ca="1">HLOOKUP(C69,OFFSET(C53,0,G69,4,30-G69),4,0)</f>
        <v>#N/A</v>
      </c>
      <c r="G69" s="41">
        <f>MATCH(C69,C53:AF53,0)</f>
        <v>13</v>
      </c>
      <c r="H69" s="30"/>
      <c r="I69" s="55">
        <f>SMALL($C$53:$AF$53,2)</f>
        <v>1.925</v>
      </c>
      <c r="J69" s="53">
        <f t="shared" ref="J69:J70" si="10">MATCH(I69,$C$53:$AF$53,0)</f>
        <v>2</v>
      </c>
      <c r="K69" s="54">
        <f ca="1">IF(J68=J69,L68,J69)</f>
        <v>5</v>
      </c>
      <c r="L69" s="53">
        <f ca="1">HLOOKUP(I69,OFFSET(C53,0,M69,4,30-M69),4,0)</f>
        <v>5</v>
      </c>
      <c r="M69" s="41">
        <f>MATCH(I69,C53:AF53,0)</f>
        <v>2</v>
      </c>
      <c r="N69" s="30"/>
      <c r="O69" s="30"/>
      <c r="P69" s="30"/>
      <c r="Q69" s="25">
        <f>LARGE($AG$3:$AG$52,2)</f>
        <v>2.7826086956521738</v>
      </c>
      <c r="R69" s="53">
        <f>MATCH(Q69,C60:AZ60,0)</f>
        <v>19</v>
      </c>
      <c r="S69" s="54">
        <f>IF(R68=R69,T68,R69)</f>
        <v>19</v>
      </c>
      <c r="T69" s="53" t="e">
        <f ca="1">HLOOKUP(Q69,OFFSET(C60,0,U69,4,50-U69),4,0)</f>
        <v>#N/A</v>
      </c>
      <c r="U69" s="41">
        <f>MATCH(Q69,AG3:AG52,0)</f>
        <v>19</v>
      </c>
      <c r="V69" s="30"/>
      <c r="W69" s="55">
        <f>SMALL($AG$3:$AG$52,2)</f>
        <v>1.4782608695652173</v>
      </c>
      <c r="X69" s="53">
        <f>MATCH(W69,C60:AZ60,0)</f>
        <v>7</v>
      </c>
      <c r="Y69" s="54">
        <f>IF(X68=X69,Z68,X69)</f>
        <v>7</v>
      </c>
      <c r="Z69" s="53">
        <f ca="1">HLOOKUP(W69,OFFSET(C60,0,AA69,4,50-AA69),4,0)</f>
        <v>24</v>
      </c>
      <c r="AA69" s="41">
        <f>MATCH(W69,AG3:AG52,0)</f>
        <v>7</v>
      </c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3:52" ht="13.8" hidden="1" thickBot="1" x14ac:dyDescent="0.35">
      <c r="C70" s="56">
        <f>LARGE($C$53:$AF$53,3)</f>
        <v>2.2000000000000002</v>
      </c>
      <c r="D70" s="57">
        <f t="shared" si="9"/>
        <v>18</v>
      </c>
      <c r="E70" s="58">
        <f>IF(D69=D70,F69,D70)</f>
        <v>18</v>
      </c>
      <c r="F70" s="57">
        <f ca="1">HLOOKUP(C70,OFFSET(C53,0,G70,4,30-G70),4,0)</f>
        <v>21</v>
      </c>
      <c r="G70" s="47">
        <f>MATCH(C70,C53:AF53,0)</f>
        <v>18</v>
      </c>
      <c r="H70" s="30"/>
      <c r="I70" s="59">
        <f>SMALL($C$53:$AF$53,3)</f>
        <v>1.95</v>
      </c>
      <c r="J70" s="57">
        <f t="shared" si="10"/>
        <v>10</v>
      </c>
      <c r="K70" s="58">
        <f>IF(J69=J70,L69,J70)</f>
        <v>10</v>
      </c>
      <c r="L70" s="57">
        <f ca="1">HLOOKUP(I70,OFFSET(C53,0,M70,4,30-M70),4,0)</f>
        <v>15</v>
      </c>
      <c r="M70" s="47">
        <f>MATCH(I70,C53:AF53,0)</f>
        <v>10</v>
      </c>
      <c r="N70" s="30"/>
      <c r="O70" s="30"/>
      <c r="P70" s="30"/>
      <c r="Q70" s="56">
        <f>LARGE($AG$3:$AG$52,3)</f>
        <v>2.6086956521739131</v>
      </c>
      <c r="R70" s="57">
        <f>MATCH(Q70,C60:AZ60,0)</f>
        <v>22</v>
      </c>
      <c r="S70" s="58">
        <f>IF(R69=R70,T69,R70)</f>
        <v>22</v>
      </c>
      <c r="T70" s="57" t="e">
        <f ca="1">HLOOKUP(Q70,OFFSET(C60,0,U70,4,50-U70),4,0)</f>
        <v>#N/A</v>
      </c>
      <c r="U70" s="47">
        <f>MATCH(Q70,AG3:AG52,0)</f>
        <v>22</v>
      </c>
      <c r="V70" s="30"/>
      <c r="W70" s="59">
        <f>SMALL($AG$3:$AG$52,3)</f>
        <v>1.4782608695652173</v>
      </c>
      <c r="X70" s="57">
        <f>MATCH(W70,C60:AZ60,0)</f>
        <v>7</v>
      </c>
      <c r="Y70" s="58">
        <f ca="1">IF(X69=X70,Z69,X70)</f>
        <v>24</v>
      </c>
      <c r="Z70" s="57">
        <f ca="1">HLOOKUP(W70,OFFSET(C60,0,AA70,4,50-AA70),4,0)</f>
        <v>24</v>
      </c>
      <c r="AA70" s="47">
        <f>MATCH(W70,AG3:AG52,0)</f>
        <v>7</v>
      </c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</sheetData>
  <sheetProtection algorithmName="SHA-512" hashValue="ZefWSJ7HJ+nXNbsPvhyWh3llp9jRkVFUVmnayJmNg6p/lpuYhApzeCfFiUHmeK2pCgDsE8DtMzpTu2l+ruBrZg==" saltValue="RtP6xSqdpvduO3WG/1PtHQ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sinoplu</cp:lastModifiedBy>
  <cp:lastPrinted>2019-12-09T17:41:49Z</cp:lastPrinted>
  <dcterms:created xsi:type="dcterms:W3CDTF">2019-09-10T05:38:35Z</dcterms:created>
  <dcterms:modified xsi:type="dcterms:W3CDTF">2019-12-09T17:55:22Z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