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4.Sınıf\"/>
    </mc:Choice>
  </mc:AlternateContent>
  <xr:revisionPtr revIDLastSave="0" documentId="13_ncr:1_{30AE2AF1-6A5B-47A1-92C5-0D4635707361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4" i="2" l="1"/>
  <c r="AY64" i="2"/>
  <c r="AX64" i="2"/>
  <c r="AW64" i="2"/>
  <c r="AV64" i="2"/>
  <c r="AT64" i="2"/>
  <c r="AS64" i="2"/>
  <c r="AZ65" i="2"/>
  <c r="AY65" i="2"/>
  <c r="AX65" i="2"/>
  <c r="AW65" i="2"/>
  <c r="AV65" i="2"/>
  <c r="AU65" i="2"/>
  <c r="AT65" i="2"/>
  <c r="AS65" i="2"/>
  <c r="AR65" i="2"/>
  <c r="AQ65" i="2"/>
  <c r="AH20" i="2" l="1"/>
  <c r="AH22" i="2"/>
  <c r="AH23" i="2"/>
  <c r="AH25" i="2"/>
  <c r="AH26" i="2"/>
  <c r="AH28" i="2"/>
  <c r="AH34" i="2"/>
  <c r="AH36" i="2"/>
  <c r="AH39" i="2"/>
  <c r="AH41" i="2"/>
  <c r="AH43" i="2"/>
  <c r="AH44" i="2"/>
  <c r="AH46" i="2"/>
  <c r="AH48" i="2"/>
  <c r="AH49" i="2"/>
  <c r="AH50" i="2"/>
  <c r="AH51" i="2"/>
  <c r="AH52" i="2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G23" i="2"/>
  <c r="AG24" i="2"/>
  <c r="AG25" i="2"/>
  <c r="AG26" i="2"/>
  <c r="AG27" i="2"/>
  <c r="AH27" i="2" s="1"/>
  <c r="AG28" i="2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G35" i="2"/>
  <c r="AH35" i="2" s="1"/>
  <c r="AG36" i="2"/>
  <c r="AG37" i="2"/>
  <c r="AH37" i="2" s="1"/>
  <c r="AG38" i="2"/>
  <c r="AH38" i="2" s="1"/>
  <c r="AG39" i="2"/>
  <c r="AG40" i="2"/>
  <c r="AH40" i="2" s="1"/>
  <c r="AG41" i="2"/>
  <c r="AG42" i="2"/>
  <c r="AH42" i="2" s="1"/>
  <c r="AG43" i="2"/>
  <c r="AG44" i="2"/>
  <c r="AG45" i="2"/>
  <c r="AH45" i="2" s="1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T53" i="2"/>
  <c r="T54" i="2" s="1"/>
  <c r="U53" i="2"/>
  <c r="U54" i="2" s="1"/>
  <c r="V53" i="2"/>
  <c r="V54" i="2" s="1"/>
  <c r="W53" i="2"/>
  <c r="W54" i="2" s="1"/>
  <c r="X53" i="2"/>
  <c r="X54" i="2" s="1"/>
  <c r="Y53" i="2"/>
  <c r="Y54" i="2" s="1"/>
  <c r="Z53" i="2"/>
  <c r="Z54" i="2" s="1"/>
  <c r="AA53" i="2"/>
  <c r="AA54" i="2" s="1"/>
  <c r="AB53" i="2"/>
  <c r="AB54" i="2" s="1"/>
  <c r="AC53" i="2"/>
  <c r="AC54" i="2" s="1"/>
  <c r="AD53" i="2"/>
  <c r="AD54" i="2" s="1"/>
  <c r="AE53" i="2"/>
  <c r="AE54" i="2" s="1"/>
  <c r="AU64" i="2" l="1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3" i="2" l="1"/>
  <c r="AF54" i="2" s="1"/>
  <c r="AF57" i="2" l="1"/>
  <c r="AE1" i="2"/>
  <c r="AE57" i="2"/>
  <c r="AF1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<sst xmlns="http://schemas.openxmlformats.org/spreadsheetml/2006/main" count="95" uniqueCount="89">
  <si>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</si>
  <si>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</si>
  <si>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</si>
  <si>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</si>
  <si>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</si>
  <si>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</si>
  <si>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</si>
  <si>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</si>
  <si>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</si>
  <si>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</si>
  <si>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</si>
  <si>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</si>
  <si>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</si>
  <si>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</si>
  <si>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</si>
  <si>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</si>
  <si>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</si>
  <si>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</si>
  <si>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</si>
  <si>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</si>
  <si>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</si>
  <si>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</si>
  <si>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</si>
  <si>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</si>
  <si>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</si>
  <si>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</si>
  <si>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</si>
  <si>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</si>
  <si>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</si>
  <si>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</si>
  <si>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</si>
  <si>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</si>
  <si>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</si>
  <si>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</si>
  <si>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</si>
  <si>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</si>
  <si>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</si>
  <si>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</si>
  <si>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</si>
  <si>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</si>
  <si>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</si>
  <si>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RECEP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</si>
  <si>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</si>
  <si>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</si>
  <si>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</si>
  <si>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</si>
  <si>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</si>
  <si>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</si>
  <si>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</si>
  <si>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</si>
  <si>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</si>
  <si>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</si>
  <si>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</si>
  <si>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</si>
  <si>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</si>
  <si>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</si>
  <si>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M.4.1.1.1. 4, 5 ve 6 basamaklı doğal sayıları okur ve yazar.</t>
  </si>
  <si>
    <t>M.4.1.1.2. 10 000’e kadar (10 000 dâhil) yüzer ve biner sayar.</t>
  </si>
  <si>
    <t>M.4.1.1.3. 4, 5 ve 6 basamaklı doğal sayıların bölüklerini ve basamaklarını, basamaklarındaki rakamların basamak değerlerini belirler ve çözümler.</t>
  </si>
  <si>
    <t>M.4.1.1.4. Doğal sayıları en yakın onluğa veya yüzlüğe yuvarlar.</t>
  </si>
  <si>
    <t>M.4.1.1.5. En çok altı basamaklı doğal sayıları büyük/küçük sembolü kullanarak sıralar.</t>
  </si>
  <si>
    <t>M.4.1.1.6. Belli bir kurala göre artan veya azalan sayı örüntüleri oluşturur ve kuralını açıklar.</t>
  </si>
  <si>
    <t>M.4.1.2.1. En çok dört basamaklı doğal sayılarla toplama işlemini yapar.</t>
  </si>
  <si>
    <t>M.4.1.3.1. En çok dört basamaklı doğal sayılarla çıkarma işlemini yapar.</t>
  </si>
  <si>
    <t>M.4.1.3.2. Üç basamaklı doğal sayılardan 10’un katı olan iki basamaklı doğal sayıları ve 100’ün katı olan üç basamaklı doğal sayıları zihinden çıkarır.</t>
  </si>
  <si>
    <t>M.4.1.2.2. İki doğal sayının toplamını tahmin eder ve tahminini işlem sonucu ile karşılaştırır.</t>
  </si>
  <si>
    <t>M.4.1.2.3. En çok dört basamaklı doğal sayıları 100’ün katlarıyla zihinden toplar.</t>
  </si>
  <si>
    <t>M.4.1.2.4. Doğal sayılarla toplama işlemini gerektiren problemleri çözer.</t>
  </si>
  <si>
    <t>M.4.1.3.3. Doğal sayılarla yapılan çıkarma işleminin sonucunu tahmin eder, tahminini işlem sonucuyla karşılaştırır.</t>
  </si>
  <si>
    <t>M.4.1.3.4. Doğal sayılarla toplama ve çıkarma işlemini gerektiren problemleri çözer.</t>
  </si>
  <si>
    <t>M.4.1.4.1 Üç basamaklı doğal sayılarla iki basamaklı doğal sayıları çarpar.</t>
  </si>
  <si>
    <t>M.4.1.4.2. Üç doğal sayı ile yapılan çarpma işleminde sayıların birbirleriyle çarpılma sırasının değişmesinin, sonucu değiştirmediğini gösterir.</t>
  </si>
  <si>
    <t>M.4.1.4.3. En çok üç basamaklı doğal sayıları 10, 100 ve 1000’in en çok dokuz katı olan doğal sayılarla; en çok iki basamaklı doğal sayıları 5, 25 ve 50 ile kısa yoldan çarpar.</t>
  </si>
  <si>
    <t>M.4.1.4.4. En çok üç basamaklı doğal sayıları 10, 100 ve 1000 ile zihinden çarpar.</t>
  </si>
  <si>
    <t>M.4.1.4.5. En çok iki basamaklı bir doğal sayı ile bir basamaklı bir doğal sayının çarpımını tahmin eder ve tahminini işlem sonucu ile karşılaştırır.</t>
  </si>
  <si>
    <t>M.4.1.4.6. Doğal sayılarla çarpma işlemini gerektiren problemleri çözer.</t>
  </si>
  <si>
    <t>M.4.1.5.1. Üç basamaklı doğal sayıları en çok iki basamaklı doğal sayılara böler.</t>
  </si>
  <si>
    <t>M.4.1.5.2. En çok dört basamaklı bir sayıyı bir basamaklı bir sayıya böler.</t>
  </si>
  <si>
    <t>M.4.1.5.3. Son üç basamağı sıfır olan en çok beş basamaklı doğal sayıları 10, 100 ve 1000’e zihinden böler.</t>
  </si>
  <si>
    <t>M.4.1.5.4. Bir bölme işleminin sonucunu tahmin eder ve tahminini işlem sonucu ile karşılaştırır.</t>
  </si>
  <si>
    <t>M.4.1.5.5. Çarpma ve bölme arasındaki ilişkiyi fark eder.</t>
  </si>
  <si>
    <t>M.4.1.5.6. Doğal sayılarla en az bir bölme işlemi gerektiren problemleri çözer.</t>
  </si>
  <si>
    <t>M.4.1.5.7. Aralarında eşitlik durumu olan iki matematiksel ifadeden birinde verilmeyen değeri belirler ve eşitliğin sağlandığını açıklar.</t>
  </si>
  <si>
    <t xml:space="preserve">M.4.1.5.8. Aralarında eşitlik durumu olmayan iki matematiksel ifadenin eşit olması için yapılması gereken işlemleri
Açıklar.
</t>
  </si>
  <si>
    <t>M.4.1.6.1. Basit, bileşik ve tam sayılı kesri tanır ve modellerle gösterir.</t>
  </si>
  <si>
    <t>M.4.1.6.2. Birim kesirleri karşılaştırır ve sıralar.</t>
  </si>
  <si>
    <t>Aboo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</si>
  <si>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ve/veya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</si>
  <si>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2019-2020 Eğitim Öğretim Yılı
1.Dönem 
4.Sınıf Matematik 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</si>
</sst>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1" fillId="0" borderId="34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workbookViewId="0">
      <selection activeCell="F3" sqref="F3:F7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7" t="s">
        <v>54</v>
      </c>
      <c r="C1" s="98"/>
      <c r="D1" s="98"/>
      <c r="E1" s="98"/>
      <c r="F1" s="99"/>
    </row>
    <row r="2" spans="2:6" ht="30.75" customHeight="1" x14ac:dyDescent="0.3">
      <c r="B2" s="103" t="s">
        <v>48</v>
      </c>
      <c r="C2" s="104"/>
      <c r="D2" s="22" t="s">
        <v>45</v>
      </c>
      <c r="E2" s="22" t="s">
        <v>46</v>
      </c>
      <c r="F2" s="13"/>
    </row>
    <row r="3" spans="2:6" ht="30" customHeight="1" x14ac:dyDescent="0.3">
      <c r="B3" s="102" t="s">
        <v>44</v>
      </c>
      <c r="C3" s="73" t="s">
        <v>42</v>
      </c>
      <c r="D3" s="74">
        <f>HLOOKUP(VERİLER!E68,VERİLER!$C$56:$AF$57,2,0)</f>
        <v>3.6</v>
      </c>
      <c r="E3" s="74">
        <f>HLOOKUP(VERİLER!E69,VERİLER!$C$56:$AF$57,2,0)</f>
        <v>2.4</v>
      </c>
      <c r="F3" s="108" t="s">
        <v>88</v>
      </c>
    </row>
    <row r="4" spans="2:6" ht="30" customHeight="1" x14ac:dyDescent="0.3">
      <c r="B4" s="102"/>
      <c r="C4" s="73" t="s">
        <v>43</v>
      </c>
      <c r="D4" s="75" t="str">
        <f>HLOOKUP(VERİLER!E68,VERİLER!$C$56:$AF$58,3,0)</f>
        <v>M.4.1.1.1. 4, 5 ve 6 basamaklı doğal sayıları okur ve yazar.</v>
      </c>
      <c r="E4" s="75" t="str">
        <f>HLOOKUP(VERİLER!E69,VERİLER!$C$56:$AF$58,3,0)</f>
        <v>M.4.1.2.1. En çok dört basamaklı doğal sayılarla toplama işlemini yapar.</v>
      </c>
      <c r="F4" s="109"/>
    </row>
    <row r="5" spans="2:6" ht="19.95" customHeight="1" x14ac:dyDescent="0.3">
      <c r="B5" s="114"/>
      <c r="C5" s="115"/>
      <c r="D5" s="115"/>
      <c r="E5" s="116"/>
      <c r="F5" s="109"/>
    </row>
    <row r="6" spans="2:6" ht="30" customHeight="1" x14ac:dyDescent="0.3">
      <c r="B6" s="102" t="s">
        <v>47</v>
      </c>
      <c r="C6" s="73" t="s">
        <v>42</v>
      </c>
      <c r="D6" s="74">
        <f>HLOOKUP(VERİLER!K68,VERİLER!$C$56:$AF$57,2,0)</f>
        <v>1.35</v>
      </c>
      <c r="E6" s="74">
        <f>HLOOKUP(VERİLER!K69,VERİLER!$C$56:$AF$57,2,0)</f>
        <v>2</v>
      </c>
      <c r="F6" s="109"/>
    </row>
    <row r="7" spans="2:6" ht="30" customHeight="1" x14ac:dyDescent="0.3">
      <c r="B7" s="102"/>
      <c r="C7" s="73" t="s">
        <v>43</v>
      </c>
      <c r="D7" s="75" t="str">
        <f>HLOOKUP(VERİLER!K68,VERİLER!$C$56:$AF$58,3,0)</f>
        <v>M.4.1.4.3. En çok üç basamaklı doğal sayıları 10, 100 ve 1000’in en çok dokuz katı olan doğal sayılarla; en çok iki basamaklı doğal sayıları 5, 25 ve 50 ile kısa yoldan çarpar.</v>
      </c>
      <c r="E7" s="75" t="str">
        <f>HLOOKUP(VERİLER!K69,VERİLER!$C$56:$AF$58,3,0)</f>
        <v>M.4.1.1.5. En çok altı basamaklı doğal sayıları büyük/küçük sembolü kullanarak sıralar.</v>
      </c>
      <c r="F7" s="110"/>
    </row>
    <row r="8" spans="2:6" ht="19.95" customHeight="1" x14ac:dyDescent="0.3">
      <c r="B8" s="105"/>
      <c r="C8" s="106"/>
      <c r="D8" s="106"/>
      <c r="E8" s="106"/>
      <c r="F8" s="107"/>
    </row>
    <row r="9" spans="2:6" ht="30" customHeight="1" x14ac:dyDescent="0.3">
      <c r="B9" s="102" t="s">
        <v>50</v>
      </c>
      <c r="C9" s="73" t="s">
        <v>42</v>
      </c>
      <c r="D9" s="74">
        <f>IFERROR(LARGE(VERİLER!AG3:AG52,1),0)</f>
        <v>4.8666666666666663</v>
      </c>
      <c r="E9" s="74">
        <f>IFERROR(LARGE(VERİLER!AG3:AG52,2),0)</f>
        <v>4.5</v>
      </c>
      <c r="F9" s="111" t="s">
        <v>87</v>
      </c>
    </row>
    <row r="10" spans="2:6" ht="30" customHeight="1" x14ac:dyDescent="0.3">
      <c r="B10" s="102"/>
      <c r="C10" s="73" t="s">
        <v>49</v>
      </c>
      <c r="D10" s="74" t="str">
        <f>HLOOKUP(VERİLER!S68,VERİLER!C63:AZ65,3,0)</f>
        <v>ALİ</v>
      </c>
      <c r="E10" s="74" t="str">
        <f>HLOOKUP(VERİLER!S69,VERİLER!C63:AZ65,3,0)</f>
        <v>AHMET</v>
      </c>
      <c r="F10" s="112"/>
    </row>
    <row r="11" spans="2:6" ht="19.95" customHeight="1" x14ac:dyDescent="0.3">
      <c r="B11" s="76"/>
      <c r="C11" s="77"/>
      <c r="D11" s="77"/>
      <c r="E11" s="77"/>
      <c r="F11" s="112"/>
    </row>
    <row r="12" spans="2:6" ht="30" customHeight="1" x14ac:dyDescent="0.3">
      <c r="B12" s="102" t="s">
        <v>51</v>
      </c>
      <c r="C12" s="73" t="s">
        <v>42</v>
      </c>
      <c r="D12" s="74">
        <f>IFERROR(SMALL(VERİLER!AG3:AG52,1),0)</f>
        <v>1.4333333333333333</v>
      </c>
      <c r="E12" s="74">
        <f>IFERROR(SMALL(VERİLER!AG3:AG52,2),0)</f>
        <v>1.6</v>
      </c>
      <c r="F12" s="112"/>
    </row>
    <row r="13" spans="2:6" ht="30" customHeight="1" x14ac:dyDescent="0.3">
      <c r="B13" s="102"/>
      <c r="C13" s="73" t="s">
        <v>49</v>
      </c>
      <c r="D13" s="74" t="str">
        <f>HLOOKUP(VERİLER!Y68,VERİLER!C63:AZ65,3,0)</f>
        <v>MUSTAFA</v>
      </c>
      <c r="E13" s="74" t="str">
        <f>HLOOKUP(VERİLER!Y69,VERİLER!C63:AZ65,3,0)</f>
        <v>EMİR</v>
      </c>
      <c r="F13" s="113"/>
    </row>
    <row r="14" spans="2:6" ht="19.95" customHeight="1" x14ac:dyDescent="0.3">
      <c r="B14" s="105"/>
      <c r="C14" s="106"/>
      <c r="D14" s="106"/>
      <c r="E14" s="106"/>
      <c r="F14" s="107"/>
    </row>
    <row r="15" spans="2:6" ht="30" customHeight="1" thickBot="1" x14ac:dyDescent="0.35">
      <c r="B15" s="78" t="s">
        <v>53</v>
      </c>
      <c r="C15" s="79">
        <f>+VERİLER!AG53</f>
        <v>2.2341666666666664</v>
      </c>
      <c r="D15" s="100" t="s">
        <v>55</v>
      </c>
      <c r="E15" s="100"/>
      <c r="F15" s="101"/>
    </row>
    <row r="16" spans="2:6" ht="19.2" thickTop="1" x14ac:dyDescent="0.3"/>
  </sheetData>
  <sheetProtection algorithmName="SHA-512" hashValue="wACnzGVMr6Sr+A3sfy0n41aLhma3qVNbi38Qw4ptVIz5lASHj8XUBCMeUi/3/2CTI2AlcVeoo62D6/rHl3L/kw==" saltValue="KT5asUH9OgM3qxyguwI1lw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abSelected="1" topLeftCell="B2" zoomScale="80" zoomScaleNormal="80" workbookViewId="0">
      <selection activeCell="B56" sqref="A56:XFD70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2.1749999999999998</v>
      </c>
      <c r="O1" s="10">
        <f t="shared" si="0"/>
        <v>2.35</v>
      </c>
      <c r="P1" s="10">
        <f t="shared" si="0"/>
        <v>2.2000000000000002</v>
      </c>
      <c r="Q1" s="10">
        <f t="shared" si="0"/>
        <v>2.0499999999999998</v>
      </c>
      <c r="R1" s="10">
        <f t="shared" si="0"/>
        <v>2.2000000000000002</v>
      </c>
      <c r="S1" s="10">
        <f t="shared" si="0"/>
        <v>1.35</v>
      </c>
      <c r="T1" s="10">
        <f t="shared" si="0"/>
        <v>2.2999999999999998</v>
      </c>
      <c r="U1" s="10">
        <f t="shared" si="0"/>
        <v>2.2250000000000001</v>
      </c>
      <c r="V1" s="10">
        <f t="shared" si="0"/>
        <v>2.0750000000000002</v>
      </c>
      <c r="W1" s="10">
        <f t="shared" si="0"/>
        <v>2.0750000000000002</v>
      </c>
      <c r="X1" s="10">
        <f t="shared" si="0"/>
        <v>2.15</v>
      </c>
      <c r="Y1" s="10">
        <f t="shared" si="0"/>
        <v>2.15</v>
      </c>
      <c r="Z1" s="10">
        <f t="shared" si="0"/>
        <v>2.125</v>
      </c>
      <c r="AA1" s="10">
        <f t="shared" si="0"/>
        <v>2.1749999999999998</v>
      </c>
      <c r="AB1" s="10">
        <f t="shared" si="0"/>
        <v>2.1</v>
      </c>
      <c r="AC1" s="10">
        <f t="shared" si="0"/>
        <v>2.15</v>
      </c>
      <c r="AD1" s="10">
        <f t="shared" si="0"/>
        <v>2.15</v>
      </c>
      <c r="AE1" s="10">
        <f>+AE53</f>
        <v>2.0750000000000002</v>
      </c>
      <c r="AF1" s="10">
        <f>+AF53</f>
        <v>2.15</v>
      </c>
    </row>
    <row r="2" spans="1:38" s="5" customFormat="1" ht="171.6" customHeight="1" thickTop="1" thickBot="1" x14ac:dyDescent="0.35">
      <c r="A2" s="15"/>
      <c r="B2" s="62"/>
      <c r="C2" s="63" t="s">
        <v>56</v>
      </c>
      <c r="D2" s="64" t="s">
        <v>57</v>
      </c>
      <c r="E2" s="65" t="s">
        <v>58</v>
      </c>
      <c r="F2" s="65" t="s">
        <v>59</v>
      </c>
      <c r="G2" s="64" t="s">
        <v>60</v>
      </c>
      <c r="H2" s="65" t="s">
        <v>61</v>
      </c>
      <c r="I2" s="65" t="s">
        <v>62</v>
      </c>
      <c r="J2" s="65" t="s">
        <v>63</v>
      </c>
      <c r="K2" s="65" t="s">
        <v>64</v>
      </c>
      <c r="L2" s="65" t="s">
        <v>65</v>
      </c>
      <c r="M2" s="65" t="s">
        <v>66</v>
      </c>
      <c r="N2" s="65" t="s">
        <v>67</v>
      </c>
      <c r="O2" s="65" t="s">
        <v>68</v>
      </c>
      <c r="P2" s="65" t="s">
        <v>69</v>
      </c>
      <c r="Q2" s="65" t="s">
        <v>70</v>
      </c>
      <c r="R2" s="65" t="s">
        <v>71</v>
      </c>
      <c r="S2" s="65" t="s">
        <v>72</v>
      </c>
      <c r="T2" s="65" t="s">
        <v>73</v>
      </c>
      <c r="U2" s="65" t="s">
        <v>74</v>
      </c>
      <c r="V2" s="65" t="s">
        <v>75</v>
      </c>
      <c r="W2" s="65" t="s">
        <v>76</v>
      </c>
      <c r="X2" s="65" t="s">
        <v>77</v>
      </c>
      <c r="Y2" s="65" t="s">
        <v>78</v>
      </c>
      <c r="Z2" s="65" t="s">
        <v>79</v>
      </c>
      <c r="AA2" s="65" t="s">
        <v>80</v>
      </c>
      <c r="AB2" s="65" t="s">
        <v>81</v>
      </c>
      <c r="AC2" s="65" t="s">
        <v>82</v>
      </c>
      <c r="AD2" s="65" t="s">
        <v>83</v>
      </c>
      <c r="AE2" s="65" t="s">
        <v>84</v>
      </c>
      <c r="AF2" s="66" t="s">
        <v>85</v>
      </c>
      <c r="AG2" s="12" t="s">
        <v>3</v>
      </c>
      <c r="AH2" s="11" t="s">
        <v>40</v>
      </c>
    </row>
    <row r="3" spans="1:38" ht="13.95" customHeight="1" x14ac:dyDescent="0.3">
      <c r="A3" s="16">
        <f>+AG3</f>
        <v>4.8666666666666663</v>
      </c>
      <c r="B3" s="80" t="s">
        <v>0</v>
      </c>
      <c r="C3" s="81">
        <v>5</v>
      </c>
      <c r="D3" s="82">
        <v>5</v>
      </c>
      <c r="E3" s="82">
        <v>5</v>
      </c>
      <c r="F3" s="82">
        <v>5</v>
      </c>
      <c r="G3" s="82">
        <v>5</v>
      </c>
      <c r="H3" s="82">
        <v>5</v>
      </c>
      <c r="I3" s="82">
        <v>5</v>
      </c>
      <c r="J3" s="82">
        <v>5</v>
      </c>
      <c r="K3" s="82">
        <v>5</v>
      </c>
      <c r="L3" s="82">
        <v>5</v>
      </c>
      <c r="M3" s="82">
        <v>5</v>
      </c>
      <c r="N3" s="82">
        <v>5</v>
      </c>
      <c r="O3" s="82">
        <v>5</v>
      </c>
      <c r="P3" s="82">
        <v>5</v>
      </c>
      <c r="Q3" s="82">
        <v>5</v>
      </c>
      <c r="R3" s="82">
        <v>5</v>
      </c>
      <c r="S3" s="82">
        <v>1</v>
      </c>
      <c r="T3" s="82">
        <v>5</v>
      </c>
      <c r="U3" s="82">
        <v>5</v>
      </c>
      <c r="V3" s="82">
        <v>5</v>
      </c>
      <c r="W3" s="82">
        <v>5</v>
      </c>
      <c r="X3" s="82">
        <v>5</v>
      </c>
      <c r="Y3" s="82">
        <v>5</v>
      </c>
      <c r="Z3" s="82">
        <v>5</v>
      </c>
      <c r="AA3" s="82">
        <v>5</v>
      </c>
      <c r="AB3" s="82">
        <v>5</v>
      </c>
      <c r="AC3" s="82">
        <v>5</v>
      </c>
      <c r="AD3" s="82">
        <v>5</v>
      </c>
      <c r="AE3" s="82">
        <v>5</v>
      </c>
      <c r="AF3" s="83">
        <v>5</v>
      </c>
      <c r="AG3" s="67">
        <f t="shared" ref="AG3:AG49" si="1">IFERROR(AVERAGE(C3:AF3)," ")</f>
        <v>4.8666666666666663</v>
      </c>
      <c r="AH3" s="68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</v>
      </c>
      <c r="B4" s="84" t="s">
        <v>1</v>
      </c>
      <c r="C4" s="85">
        <v>5</v>
      </c>
      <c r="D4" s="86">
        <v>3</v>
      </c>
      <c r="E4" s="86">
        <v>1</v>
      </c>
      <c r="F4" s="86">
        <v>2</v>
      </c>
      <c r="G4" s="86">
        <v>1</v>
      </c>
      <c r="H4" s="86">
        <v>2</v>
      </c>
      <c r="I4" s="86">
        <v>2</v>
      </c>
      <c r="J4" s="86">
        <v>3</v>
      </c>
      <c r="K4" s="86">
        <v>1</v>
      </c>
      <c r="L4" s="86">
        <v>2</v>
      </c>
      <c r="M4" s="86">
        <v>2</v>
      </c>
      <c r="N4" s="86">
        <v>2</v>
      </c>
      <c r="O4" s="86">
        <v>3</v>
      </c>
      <c r="P4" s="86">
        <v>1</v>
      </c>
      <c r="Q4" s="86">
        <v>2</v>
      </c>
      <c r="R4" s="86">
        <v>2</v>
      </c>
      <c r="S4" s="86">
        <v>1</v>
      </c>
      <c r="T4" s="86">
        <v>3</v>
      </c>
      <c r="U4" s="86">
        <v>1</v>
      </c>
      <c r="V4" s="86">
        <v>2</v>
      </c>
      <c r="W4" s="86">
        <v>2</v>
      </c>
      <c r="X4" s="86">
        <v>2</v>
      </c>
      <c r="Y4" s="86">
        <v>3</v>
      </c>
      <c r="Z4" s="86">
        <v>1</v>
      </c>
      <c r="AA4" s="86">
        <v>2</v>
      </c>
      <c r="AB4" s="86">
        <v>1</v>
      </c>
      <c r="AC4" s="86">
        <v>2</v>
      </c>
      <c r="AD4" s="86">
        <v>3</v>
      </c>
      <c r="AE4" s="86">
        <v>1</v>
      </c>
      <c r="AF4" s="87">
        <v>2</v>
      </c>
      <c r="AG4" s="67">
        <f t="shared" si="1"/>
        <v>2</v>
      </c>
      <c r="AH4" s="68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2.1666666666666665</v>
      </c>
      <c r="B5" s="84" t="s">
        <v>4</v>
      </c>
      <c r="C5" s="85">
        <v>5</v>
      </c>
      <c r="D5" s="86">
        <v>2</v>
      </c>
      <c r="E5" s="86">
        <v>1</v>
      </c>
      <c r="F5" s="86">
        <v>2</v>
      </c>
      <c r="G5" s="86">
        <v>1</v>
      </c>
      <c r="H5" s="86">
        <v>2</v>
      </c>
      <c r="I5" s="86">
        <v>2</v>
      </c>
      <c r="J5" s="86">
        <v>2</v>
      </c>
      <c r="K5" s="86">
        <v>1</v>
      </c>
      <c r="L5" s="86">
        <v>2</v>
      </c>
      <c r="M5" s="86">
        <v>2</v>
      </c>
      <c r="N5" s="86">
        <v>2</v>
      </c>
      <c r="O5" s="86">
        <v>2</v>
      </c>
      <c r="P5" s="86">
        <v>1</v>
      </c>
      <c r="Q5" s="86">
        <v>2</v>
      </c>
      <c r="R5" s="86">
        <v>2</v>
      </c>
      <c r="S5" s="86">
        <v>1</v>
      </c>
      <c r="T5" s="86">
        <v>2</v>
      </c>
      <c r="U5" s="86">
        <v>1</v>
      </c>
      <c r="V5" s="86">
        <v>3</v>
      </c>
      <c r="W5" s="86">
        <v>3</v>
      </c>
      <c r="X5" s="86">
        <v>3</v>
      </c>
      <c r="Y5" s="86">
        <v>3</v>
      </c>
      <c r="Z5" s="86">
        <v>3</v>
      </c>
      <c r="AA5" s="86">
        <v>3</v>
      </c>
      <c r="AB5" s="86">
        <v>3</v>
      </c>
      <c r="AC5" s="86">
        <v>3</v>
      </c>
      <c r="AD5" s="86">
        <v>3</v>
      </c>
      <c r="AE5" s="86">
        <v>1</v>
      </c>
      <c r="AF5" s="87">
        <v>2</v>
      </c>
      <c r="AG5" s="67">
        <f t="shared" si="1"/>
        <v>2.1666666666666665</v>
      </c>
      <c r="AH5" s="68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1.6</v>
      </c>
      <c r="B6" s="84" t="s">
        <v>5</v>
      </c>
      <c r="C6" s="85">
        <v>5</v>
      </c>
      <c r="D6" s="86">
        <v>1</v>
      </c>
      <c r="E6" s="86">
        <v>1</v>
      </c>
      <c r="F6" s="86">
        <v>2</v>
      </c>
      <c r="G6" s="86">
        <v>1</v>
      </c>
      <c r="H6" s="86">
        <v>2</v>
      </c>
      <c r="I6" s="86">
        <v>2</v>
      </c>
      <c r="J6" s="86">
        <v>1</v>
      </c>
      <c r="K6" s="86">
        <v>1</v>
      </c>
      <c r="L6" s="86">
        <v>2</v>
      </c>
      <c r="M6" s="86">
        <v>2</v>
      </c>
      <c r="N6" s="86">
        <v>2</v>
      </c>
      <c r="O6" s="86">
        <v>1</v>
      </c>
      <c r="P6" s="86">
        <v>1</v>
      </c>
      <c r="Q6" s="86">
        <v>2</v>
      </c>
      <c r="R6" s="86">
        <v>2</v>
      </c>
      <c r="S6" s="86">
        <v>1</v>
      </c>
      <c r="T6" s="86">
        <v>1</v>
      </c>
      <c r="U6" s="86">
        <v>1</v>
      </c>
      <c r="V6" s="86">
        <v>2</v>
      </c>
      <c r="W6" s="86">
        <v>2</v>
      </c>
      <c r="X6" s="86">
        <v>2</v>
      </c>
      <c r="Y6" s="86">
        <v>1</v>
      </c>
      <c r="Z6" s="86">
        <v>1</v>
      </c>
      <c r="AA6" s="86">
        <v>2</v>
      </c>
      <c r="AB6" s="86">
        <v>1</v>
      </c>
      <c r="AC6" s="86">
        <v>2</v>
      </c>
      <c r="AD6" s="86">
        <v>1</v>
      </c>
      <c r="AE6" s="86">
        <v>1</v>
      </c>
      <c r="AF6" s="87">
        <v>2</v>
      </c>
      <c r="AG6" s="67">
        <f t="shared" si="1"/>
        <v>1.6</v>
      </c>
      <c r="AH6" s="68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1.8666666666666667</v>
      </c>
      <c r="B7" s="84" t="s">
        <v>6</v>
      </c>
      <c r="C7" s="85">
        <v>5</v>
      </c>
      <c r="D7" s="86">
        <v>2</v>
      </c>
      <c r="E7" s="86">
        <v>1</v>
      </c>
      <c r="F7" s="86">
        <v>2</v>
      </c>
      <c r="G7" s="86">
        <v>2</v>
      </c>
      <c r="H7" s="86">
        <v>2</v>
      </c>
      <c r="I7" s="86">
        <v>2</v>
      </c>
      <c r="J7" s="86">
        <v>2</v>
      </c>
      <c r="K7" s="86">
        <v>1</v>
      </c>
      <c r="L7" s="86">
        <v>2</v>
      </c>
      <c r="M7" s="86">
        <v>2</v>
      </c>
      <c r="N7" s="86">
        <v>2</v>
      </c>
      <c r="O7" s="86">
        <v>2</v>
      </c>
      <c r="P7" s="86">
        <v>1</v>
      </c>
      <c r="Q7" s="86">
        <v>2</v>
      </c>
      <c r="R7" s="86">
        <v>2</v>
      </c>
      <c r="S7" s="86">
        <v>1</v>
      </c>
      <c r="T7" s="86">
        <v>2</v>
      </c>
      <c r="U7" s="86">
        <v>1</v>
      </c>
      <c r="V7" s="86">
        <v>2</v>
      </c>
      <c r="W7" s="86">
        <v>2</v>
      </c>
      <c r="X7" s="86">
        <v>2</v>
      </c>
      <c r="Y7" s="86">
        <v>2</v>
      </c>
      <c r="Z7" s="86">
        <v>1</v>
      </c>
      <c r="AA7" s="86">
        <v>2</v>
      </c>
      <c r="AB7" s="86">
        <v>2</v>
      </c>
      <c r="AC7" s="86">
        <v>2</v>
      </c>
      <c r="AD7" s="86">
        <v>2</v>
      </c>
      <c r="AE7" s="86">
        <v>1</v>
      </c>
      <c r="AF7" s="87">
        <v>2</v>
      </c>
      <c r="AG7" s="67">
        <f t="shared" si="1"/>
        <v>1.8666666666666667</v>
      </c>
      <c r="AH7" s="68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</v>
      </c>
      <c r="B8" s="84" t="s">
        <v>7</v>
      </c>
      <c r="C8" s="85">
        <v>5</v>
      </c>
      <c r="D8" s="86">
        <v>3</v>
      </c>
      <c r="E8" s="86">
        <v>2</v>
      </c>
      <c r="F8" s="86">
        <v>2</v>
      </c>
      <c r="G8" s="86">
        <v>2</v>
      </c>
      <c r="H8" s="86">
        <v>1</v>
      </c>
      <c r="I8" s="86">
        <v>1</v>
      </c>
      <c r="J8" s="86">
        <v>3</v>
      </c>
      <c r="K8" s="86">
        <v>2</v>
      </c>
      <c r="L8" s="86">
        <v>2</v>
      </c>
      <c r="M8" s="86">
        <v>1</v>
      </c>
      <c r="N8" s="86">
        <v>1</v>
      </c>
      <c r="O8" s="86">
        <v>3</v>
      </c>
      <c r="P8" s="86">
        <v>2</v>
      </c>
      <c r="Q8" s="86">
        <v>2</v>
      </c>
      <c r="R8" s="86">
        <v>1</v>
      </c>
      <c r="S8" s="86">
        <v>1</v>
      </c>
      <c r="T8" s="86">
        <v>3</v>
      </c>
      <c r="U8" s="86">
        <v>2</v>
      </c>
      <c r="V8" s="86">
        <v>2</v>
      </c>
      <c r="W8" s="86">
        <v>1</v>
      </c>
      <c r="X8" s="86">
        <v>1</v>
      </c>
      <c r="Y8" s="86">
        <v>3</v>
      </c>
      <c r="Z8" s="86">
        <v>2</v>
      </c>
      <c r="AA8" s="86">
        <v>2</v>
      </c>
      <c r="AB8" s="86">
        <v>2</v>
      </c>
      <c r="AC8" s="86">
        <v>1</v>
      </c>
      <c r="AD8" s="86">
        <v>3</v>
      </c>
      <c r="AE8" s="86">
        <v>2</v>
      </c>
      <c r="AF8" s="87">
        <v>2</v>
      </c>
      <c r="AG8" s="67">
        <f t="shared" si="1"/>
        <v>2</v>
      </c>
      <c r="AH8" s="68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1.6</v>
      </c>
      <c r="B9" s="84" t="s">
        <v>8</v>
      </c>
      <c r="C9" s="85">
        <v>5</v>
      </c>
      <c r="D9" s="86">
        <v>2</v>
      </c>
      <c r="E9" s="86">
        <v>2</v>
      </c>
      <c r="F9" s="86">
        <v>1</v>
      </c>
      <c r="G9" s="86">
        <v>2</v>
      </c>
      <c r="H9" s="86">
        <v>1</v>
      </c>
      <c r="I9" s="86">
        <v>1</v>
      </c>
      <c r="J9" s="86">
        <v>2</v>
      </c>
      <c r="K9" s="86">
        <v>2</v>
      </c>
      <c r="L9" s="86">
        <v>1</v>
      </c>
      <c r="M9" s="86">
        <v>1</v>
      </c>
      <c r="N9" s="86">
        <v>1</v>
      </c>
      <c r="O9" s="86">
        <v>2</v>
      </c>
      <c r="P9" s="86">
        <v>2</v>
      </c>
      <c r="Q9" s="86">
        <v>1</v>
      </c>
      <c r="R9" s="86">
        <v>1</v>
      </c>
      <c r="S9" s="86">
        <v>1</v>
      </c>
      <c r="T9" s="86">
        <v>2</v>
      </c>
      <c r="U9" s="86">
        <v>2</v>
      </c>
      <c r="V9" s="86">
        <v>1</v>
      </c>
      <c r="W9" s="86">
        <v>1</v>
      </c>
      <c r="X9" s="86">
        <v>1</v>
      </c>
      <c r="Y9" s="86">
        <v>2</v>
      </c>
      <c r="Z9" s="86">
        <v>2</v>
      </c>
      <c r="AA9" s="86">
        <v>1</v>
      </c>
      <c r="AB9" s="86">
        <v>2</v>
      </c>
      <c r="AC9" s="86">
        <v>1</v>
      </c>
      <c r="AD9" s="86">
        <v>2</v>
      </c>
      <c r="AE9" s="86">
        <v>2</v>
      </c>
      <c r="AF9" s="87">
        <v>1</v>
      </c>
      <c r="AG9" s="67">
        <f t="shared" si="1"/>
        <v>1.6</v>
      </c>
      <c r="AH9" s="68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2.4</v>
      </c>
      <c r="B10" s="84" t="s">
        <v>9</v>
      </c>
      <c r="C10" s="85">
        <v>5</v>
      </c>
      <c r="D10" s="86">
        <v>1</v>
      </c>
      <c r="E10" s="86">
        <v>2</v>
      </c>
      <c r="F10" s="86">
        <v>1</v>
      </c>
      <c r="G10" s="86">
        <v>2</v>
      </c>
      <c r="H10" s="86">
        <v>3</v>
      </c>
      <c r="I10" s="86">
        <v>3</v>
      </c>
      <c r="J10" s="86">
        <v>3</v>
      </c>
      <c r="K10" s="86">
        <v>2</v>
      </c>
      <c r="L10" s="86">
        <v>1</v>
      </c>
      <c r="M10" s="86">
        <v>3</v>
      </c>
      <c r="N10" s="86">
        <v>3</v>
      </c>
      <c r="O10" s="86">
        <v>3</v>
      </c>
      <c r="P10" s="86">
        <v>3</v>
      </c>
      <c r="Q10" s="86">
        <v>1</v>
      </c>
      <c r="R10" s="86">
        <v>1</v>
      </c>
      <c r="S10" s="86">
        <v>1</v>
      </c>
      <c r="T10" s="86">
        <v>3</v>
      </c>
      <c r="U10" s="86">
        <v>3</v>
      </c>
      <c r="V10" s="86">
        <v>1</v>
      </c>
      <c r="W10" s="86">
        <v>1</v>
      </c>
      <c r="X10" s="86">
        <v>3</v>
      </c>
      <c r="Y10" s="86">
        <v>3</v>
      </c>
      <c r="Z10" s="86">
        <v>3</v>
      </c>
      <c r="AA10" s="86">
        <v>3</v>
      </c>
      <c r="AB10" s="86">
        <v>2</v>
      </c>
      <c r="AC10" s="86">
        <v>3</v>
      </c>
      <c r="AD10" s="86">
        <v>3</v>
      </c>
      <c r="AE10" s="86">
        <v>3</v>
      </c>
      <c r="AF10" s="87">
        <v>3</v>
      </c>
      <c r="AG10" s="67">
        <f t="shared" si="1"/>
        <v>2.4</v>
      </c>
      <c r="AH10" s="68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2.4666666666666668</v>
      </c>
      <c r="B11" s="84" t="s">
        <v>10</v>
      </c>
      <c r="C11" s="85">
        <v>5</v>
      </c>
      <c r="D11" s="86">
        <v>3</v>
      </c>
      <c r="E11" s="86">
        <v>2</v>
      </c>
      <c r="F11" s="86">
        <v>1</v>
      </c>
      <c r="G11" s="86">
        <v>3</v>
      </c>
      <c r="H11" s="86">
        <v>3</v>
      </c>
      <c r="I11" s="86">
        <v>3</v>
      </c>
      <c r="J11" s="86">
        <v>3</v>
      </c>
      <c r="K11" s="86">
        <v>2</v>
      </c>
      <c r="L11" s="86">
        <v>1</v>
      </c>
      <c r="M11" s="86">
        <v>3</v>
      </c>
      <c r="N11" s="86">
        <v>3</v>
      </c>
      <c r="O11" s="86">
        <v>3</v>
      </c>
      <c r="P11" s="86">
        <v>2</v>
      </c>
      <c r="Q11" s="86">
        <v>1</v>
      </c>
      <c r="R11" s="86">
        <v>3</v>
      </c>
      <c r="S11" s="86">
        <v>3</v>
      </c>
      <c r="T11" s="86">
        <v>3</v>
      </c>
      <c r="U11" s="86">
        <v>2</v>
      </c>
      <c r="V11" s="86">
        <v>1</v>
      </c>
      <c r="W11" s="86">
        <v>3</v>
      </c>
      <c r="X11" s="86">
        <v>3</v>
      </c>
      <c r="Y11" s="86">
        <v>3</v>
      </c>
      <c r="Z11" s="86">
        <v>2</v>
      </c>
      <c r="AA11" s="86">
        <v>1</v>
      </c>
      <c r="AB11" s="86">
        <v>3</v>
      </c>
      <c r="AC11" s="86">
        <v>3</v>
      </c>
      <c r="AD11" s="86">
        <v>3</v>
      </c>
      <c r="AE11" s="86">
        <v>2</v>
      </c>
      <c r="AF11" s="87">
        <v>1</v>
      </c>
      <c r="AG11" s="67">
        <f t="shared" si="1"/>
        <v>2.4666666666666668</v>
      </c>
      <c r="AH11" s="68" t="str">
        <f t="shared" si="3"/>
        <v>Geliştirmeli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2.8666666666666667</v>
      </c>
      <c r="B12" s="88" t="s">
        <v>11</v>
      </c>
      <c r="C12" s="85">
        <v>5</v>
      </c>
      <c r="D12" s="86">
        <v>3</v>
      </c>
      <c r="E12" s="86">
        <v>3</v>
      </c>
      <c r="F12" s="86">
        <v>3</v>
      </c>
      <c r="G12" s="86">
        <v>1</v>
      </c>
      <c r="H12" s="86">
        <v>3</v>
      </c>
      <c r="I12" s="86">
        <v>3</v>
      </c>
      <c r="J12" s="86">
        <v>3</v>
      </c>
      <c r="K12" s="86">
        <v>3</v>
      </c>
      <c r="L12" s="86">
        <v>3</v>
      </c>
      <c r="M12" s="86">
        <v>3</v>
      </c>
      <c r="N12" s="86">
        <v>3</v>
      </c>
      <c r="O12" s="86">
        <v>3</v>
      </c>
      <c r="P12" s="86">
        <v>3</v>
      </c>
      <c r="Q12" s="86">
        <v>3</v>
      </c>
      <c r="R12" s="86">
        <v>3</v>
      </c>
      <c r="S12" s="86">
        <v>1</v>
      </c>
      <c r="T12" s="86">
        <v>3</v>
      </c>
      <c r="U12" s="86">
        <v>3</v>
      </c>
      <c r="V12" s="86">
        <v>3</v>
      </c>
      <c r="W12" s="86">
        <v>3</v>
      </c>
      <c r="X12" s="86">
        <v>3</v>
      </c>
      <c r="Y12" s="86">
        <v>3</v>
      </c>
      <c r="Z12" s="86">
        <v>3</v>
      </c>
      <c r="AA12" s="86">
        <v>3</v>
      </c>
      <c r="AB12" s="86">
        <v>1</v>
      </c>
      <c r="AC12" s="86">
        <v>3</v>
      </c>
      <c r="AD12" s="86">
        <v>3</v>
      </c>
      <c r="AE12" s="86">
        <v>3</v>
      </c>
      <c r="AF12" s="87">
        <v>3</v>
      </c>
      <c r="AG12" s="67">
        <f t="shared" si="1"/>
        <v>2.8666666666666667</v>
      </c>
      <c r="AH12" s="68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2.2999999999999998</v>
      </c>
      <c r="B13" s="84" t="s">
        <v>12</v>
      </c>
      <c r="C13" s="85">
        <v>5</v>
      </c>
      <c r="D13" s="86">
        <v>2</v>
      </c>
      <c r="E13" s="86">
        <v>1</v>
      </c>
      <c r="F13" s="86">
        <v>1</v>
      </c>
      <c r="G13" s="86">
        <v>2</v>
      </c>
      <c r="H13" s="86">
        <v>3</v>
      </c>
      <c r="I13" s="86">
        <v>3</v>
      </c>
      <c r="J13" s="86">
        <v>2</v>
      </c>
      <c r="K13" s="86">
        <v>1</v>
      </c>
      <c r="L13" s="86">
        <v>3</v>
      </c>
      <c r="M13" s="86">
        <v>3</v>
      </c>
      <c r="N13" s="86">
        <v>3</v>
      </c>
      <c r="O13" s="86">
        <v>2</v>
      </c>
      <c r="P13" s="86">
        <v>1</v>
      </c>
      <c r="Q13" s="86">
        <v>3</v>
      </c>
      <c r="R13" s="86">
        <v>3</v>
      </c>
      <c r="S13" s="86">
        <v>1</v>
      </c>
      <c r="T13" s="86">
        <v>3</v>
      </c>
      <c r="U13" s="86">
        <v>1</v>
      </c>
      <c r="V13" s="86">
        <v>3</v>
      </c>
      <c r="W13" s="86">
        <v>3</v>
      </c>
      <c r="X13" s="86">
        <v>3</v>
      </c>
      <c r="Y13" s="86">
        <v>2</v>
      </c>
      <c r="Z13" s="86">
        <v>1</v>
      </c>
      <c r="AA13" s="86">
        <v>3</v>
      </c>
      <c r="AB13" s="86">
        <v>2</v>
      </c>
      <c r="AC13" s="86">
        <v>3</v>
      </c>
      <c r="AD13" s="86">
        <v>2</v>
      </c>
      <c r="AE13" s="86">
        <v>1</v>
      </c>
      <c r="AF13" s="87">
        <v>3</v>
      </c>
      <c r="AG13" s="67">
        <f t="shared" si="1"/>
        <v>2.2999999999999998</v>
      </c>
      <c r="AH13" s="68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2.2000000000000002</v>
      </c>
      <c r="B14" s="84" t="s">
        <v>13</v>
      </c>
      <c r="C14" s="85">
        <v>5</v>
      </c>
      <c r="D14" s="86">
        <v>1</v>
      </c>
      <c r="E14" s="86">
        <v>2</v>
      </c>
      <c r="F14" s="86">
        <v>1</v>
      </c>
      <c r="G14" s="86">
        <v>3</v>
      </c>
      <c r="H14" s="86">
        <v>2</v>
      </c>
      <c r="I14" s="86">
        <v>2</v>
      </c>
      <c r="J14" s="86">
        <v>1</v>
      </c>
      <c r="K14" s="86">
        <v>2</v>
      </c>
      <c r="L14" s="86">
        <v>3</v>
      </c>
      <c r="M14" s="86">
        <v>2</v>
      </c>
      <c r="N14" s="86">
        <v>2</v>
      </c>
      <c r="O14" s="86">
        <v>3</v>
      </c>
      <c r="P14" s="86">
        <v>2</v>
      </c>
      <c r="Q14" s="86">
        <v>3</v>
      </c>
      <c r="R14" s="86">
        <v>2</v>
      </c>
      <c r="S14" s="86">
        <v>2</v>
      </c>
      <c r="T14" s="86">
        <v>1</v>
      </c>
      <c r="U14" s="86">
        <v>3</v>
      </c>
      <c r="V14" s="86">
        <v>3</v>
      </c>
      <c r="W14" s="86">
        <v>2</v>
      </c>
      <c r="X14" s="86">
        <v>2</v>
      </c>
      <c r="Y14" s="86">
        <v>1</v>
      </c>
      <c r="Z14" s="86">
        <v>2</v>
      </c>
      <c r="AA14" s="86">
        <v>3</v>
      </c>
      <c r="AB14" s="86">
        <v>3</v>
      </c>
      <c r="AC14" s="86">
        <v>2</v>
      </c>
      <c r="AD14" s="86">
        <v>1</v>
      </c>
      <c r="AE14" s="86">
        <v>2</v>
      </c>
      <c r="AF14" s="87">
        <v>3</v>
      </c>
      <c r="AG14" s="67">
        <f t="shared" si="1"/>
        <v>2.2000000000000002</v>
      </c>
      <c r="AH14" s="68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1.8666666666666667</v>
      </c>
      <c r="B15" s="84" t="s">
        <v>14</v>
      </c>
      <c r="C15" s="85">
        <v>5</v>
      </c>
      <c r="D15" s="86">
        <v>1</v>
      </c>
      <c r="E15" s="86">
        <v>3</v>
      </c>
      <c r="F15" s="86">
        <v>2</v>
      </c>
      <c r="G15" s="86">
        <v>1</v>
      </c>
      <c r="H15" s="86">
        <v>1</v>
      </c>
      <c r="I15" s="86">
        <v>1</v>
      </c>
      <c r="J15" s="86">
        <v>1</v>
      </c>
      <c r="K15" s="86">
        <v>3</v>
      </c>
      <c r="L15" s="86">
        <v>2</v>
      </c>
      <c r="M15" s="86">
        <v>1</v>
      </c>
      <c r="N15" s="86">
        <v>1</v>
      </c>
      <c r="O15" s="86">
        <v>3</v>
      </c>
      <c r="P15" s="86">
        <v>3</v>
      </c>
      <c r="Q15" s="86">
        <v>2</v>
      </c>
      <c r="R15" s="86">
        <v>1</v>
      </c>
      <c r="S15" s="86">
        <v>1</v>
      </c>
      <c r="T15" s="86">
        <v>3</v>
      </c>
      <c r="U15" s="86">
        <v>3</v>
      </c>
      <c r="V15" s="86">
        <v>2</v>
      </c>
      <c r="W15" s="86">
        <v>1</v>
      </c>
      <c r="X15" s="86">
        <v>1</v>
      </c>
      <c r="Y15" s="86">
        <v>1</v>
      </c>
      <c r="Z15" s="86">
        <v>3</v>
      </c>
      <c r="AA15" s="86">
        <v>2</v>
      </c>
      <c r="AB15" s="86">
        <v>1</v>
      </c>
      <c r="AC15" s="86">
        <v>1</v>
      </c>
      <c r="AD15" s="86">
        <v>1</v>
      </c>
      <c r="AE15" s="86">
        <v>3</v>
      </c>
      <c r="AF15" s="87">
        <v>2</v>
      </c>
      <c r="AG15" s="67">
        <f t="shared" si="1"/>
        <v>1.8666666666666667</v>
      </c>
      <c r="AH15" s="68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1.9333333333333333</v>
      </c>
      <c r="B16" s="84" t="s">
        <v>15</v>
      </c>
      <c r="C16" s="85">
        <v>5</v>
      </c>
      <c r="D16" s="86">
        <v>1</v>
      </c>
      <c r="E16" s="86">
        <v>1</v>
      </c>
      <c r="F16" s="86">
        <v>1</v>
      </c>
      <c r="G16" s="86">
        <v>2</v>
      </c>
      <c r="H16" s="86">
        <v>3</v>
      </c>
      <c r="I16" s="86">
        <v>3</v>
      </c>
      <c r="J16" s="86">
        <v>1</v>
      </c>
      <c r="K16" s="86">
        <v>1</v>
      </c>
      <c r="L16" s="86">
        <v>1</v>
      </c>
      <c r="M16" s="86">
        <v>3</v>
      </c>
      <c r="N16" s="86">
        <v>3</v>
      </c>
      <c r="O16" s="86">
        <v>3</v>
      </c>
      <c r="P16" s="86">
        <v>1</v>
      </c>
      <c r="Q16" s="86">
        <v>1</v>
      </c>
      <c r="R16" s="86">
        <v>3</v>
      </c>
      <c r="S16" s="86">
        <v>1</v>
      </c>
      <c r="T16" s="86">
        <v>3</v>
      </c>
      <c r="U16" s="86">
        <v>3</v>
      </c>
      <c r="V16" s="86">
        <v>1</v>
      </c>
      <c r="W16" s="86">
        <v>3</v>
      </c>
      <c r="X16" s="86">
        <v>3</v>
      </c>
      <c r="Y16" s="86">
        <v>1</v>
      </c>
      <c r="Z16" s="86">
        <v>1</v>
      </c>
      <c r="AA16" s="86">
        <v>1</v>
      </c>
      <c r="AB16" s="86">
        <v>2</v>
      </c>
      <c r="AC16" s="86">
        <v>3</v>
      </c>
      <c r="AD16" s="86">
        <v>1</v>
      </c>
      <c r="AE16" s="86">
        <v>1</v>
      </c>
      <c r="AF16" s="87">
        <v>1</v>
      </c>
      <c r="AG16" s="67">
        <f t="shared" si="1"/>
        <v>1.9333333333333333</v>
      </c>
      <c r="AH16" s="68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2.4666666666666668</v>
      </c>
      <c r="B17" s="84" t="s">
        <v>16</v>
      </c>
      <c r="C17" s="85">
        <v>5</v>
      </c>
      <c r="D17" s="86">
        <v>2</v>
      </c>
      <c r="E17" s="86">
        <v>2</v>
      </c>
      <c r="F17" s="86">
        <v>3</v>
      </c>
      <c r="G17" s="86">
        <v>3</v>
      </c>
      <c r="H17" s="86">
        <v>2</v>
      </c>
      <c r="I17" s="86">
        <v>2</v>
      </c>
      <c r="J17" s="86">
        <v>2</v>
      </c>
      <c r="K17" s="86">
        <v>2</v>
      </c>
      <c r="L17" s="86">
        <v>3</v>
      </c>
      <c r="M17" s="86">
        <v>2</v>
      </c>
      <c r="N17" s="86">
        <v>2</v>
      </c>
      <c r="O17" s="86">
        <v>3</v>
      </c>
      <c r="P17" s="86">
        <v>2</v>
      </c>
      <c r="Q17" s="86">
        <v>3</v>
      </c>
      <c r="R17" s="86">
        <v>2</v>
      </c>
      <c r="S17" s="86">
        <v>2</v>
      </c>
      <c r="T17" s="86">
        <v>3</v>
      </c>
      <c r="U17" s="86">
        <v>3</v>
      </c>
      <c r="V17" s="86">
        <v>3</v>
      </c>
      <c r="W17" s="86">
        <v>2</v>
      </c>
      <c r="X17" s="86">
        <v>2</v>
      </c>
      <c r="Y17" s="86">
        <v>2</v>
      </c>
      <c r="Z17" s="86">
        <v>2</v>
      </c>
      <c r="AA17" s="86">
        <v>3</v>
      </c>
      <c r="AB17" s="86">
        <v>3</v>
      </c>
      <c r="AC17" s="86">
        <v>2</v>
      </c>
      <c r="AD17" s="86">
        <v>2</v>
      </c>
      <c r="AE17" s="86">
        <v>2</v>
      </c>
      <c r="AF17" s="87">
        <v>3</v>
      </c>
      <c r="AG17" s="67">
        <f t="shared" si="1"/>
        <v>2.4666666666666668</v>
      </c>
      <c r="AH17" s="68" t="str">
        <f t="shared" si="3"/>
        <v>Geliştirmeli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2.2000000000000002</v>
      </c>
      <c r="B18" s="84" t="s">
        <v>17</v>
      </c>
      <c r="C18" s="85">
        <v>5</v>
      </c>
      <c r="D18" s="86">
        <v>3</v>
      </c>
      <c r="E18" s="86">
        <v>3</v>
      </c>
      <c r="F18" s="86">
        <v>2</v>
      </c>
      <c r="G18" s="86">
        <v>2</v>
      </c>
      <c r="H18" s="86">
        <v>1</v>
      </c>
      <c r="I18" s="86">
        <v>1</v>
      </c>
      <c r="J18" s="86">
        <v>3</v>
      </c>
      <c r="K18" s="86">
        <v>3</v>
      </c>
      <c r="L18" s="86">
        <v>2</v>
      </c>
      <c r="M18" s="86">
        <v>1</v>
      </c>
      <c r="N18" s="86">
        <v>1</v>
      </c>
      <c r="O18" s="86">
        <v>3</v>
      </c>
      <c r="P18" s="86">
        <v>3</v>
      </c>
      <c r="Q18" s="86">
        <v>2</v>
      </c>
      <c r="R18" s="86">
        <v>1</v>
      </c>
      <c r="S18" s="86">
        <v>1</v>
      </c>
      <c r="T18" s="86">
        <v>3</v>
      </c>
      <c r="U18" s="86">
        <v>3</v>
      </c>
      <c r="V18" s="86">
        <v>2</v>
      </c>
      <c r="W18" s="86">
        <v>1</v>
      </c>
      <c r="X18" s="86">
        <v>1</v>
      </c>
      <c r="Y18" s="86">
        <v>3</v>
      </c>
      <c r="Z18" s="86">
        <v>3</v>
      </c>
      <c r="AA18" s="86">
        <v>2</v>
      </c>
      <c r="AB18" s="86">
        <v>2</v>
      </c>
      <c r="AC18" s="86">
        <v>1</v>
      </c>
      <c r="AD18" s="86">
        <v>3</v>
      </c>
      <c r="AE18" s="86">
        <v>3</v>
      </c>
      <c r="AF18" s="87">
        <v>2</v>
      </c>
      <c r="AG18" s="67">
        <f t="shared" si="1"/>
        <v>2.2000000000000002</v>
      </c>
      <c r="AH18" s="68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1.9</v>
      </c>
      <c r="B19" s="84" t="s">
        <v>18</v>
      </c>
      <c r="C19" s="85">
        <v>5</v>
      </c>
      <c r="D19" s="86">
        <v>2</v>
      </c>
      <c r="E19" s="86">
        <v>2</v>
      </c>
      <c r="F19" s="86">
        <v>1</v>
      </c>
      <c r="G19" s="86">
        <v>1</v>
      </c>
      <c r="H19" s="86">
        <v>2</v>
      </c>
      <c r="I19" s="86">
        <v>2</v>
      </c>
      <c r="J19" s="86">
        <v>2</v>
      </c>
      <c r="K19" s="86">
        <v>2</v>
      </c>
      <c r="L19" s="86">
        <v>1</v>
      </c>
      <c r="M19" s="86">
        <v>2</v>
      </c>
      <c r="N19" s="86">
        <v>2</v>
      </c>
      <c r="O19" s="86">
        <v>3</v>
      </c>
      <c r="P19" s="86">
        <v>2</v>
      </c>
      <c r="Q19" s="86">
        <v>1</v>
      </c>
      <c r="R19" s="86">
        <v>2</v>
      </c>
      <c r="S19" s="86">
        <v>1</v>
      </c>
      <c r="T19" s="86">
        <v>3</v>
      </c>
      <c r="U19" s="86">
        <v>3</v>
      </c>
      <c r="V19" s="86">
        <v>1</v>
      </c>
      <c r="W19" s="86">
        <v>2</v>
      </c>
      <c r="X19" s="86">
        <v>2</v>
      </c>
      <c r="Y19" s="86">
        <v>2</v>
      </c>
      <c r="Z19" s="86">
        <v>2</v>
      </c>
      <c r="AA19" s="86">
        <v>1</v>
      </c>
      <c r="AB19" s="86">
        <v>1</v>
      </c>
      <c r="AC19" s="86">
        <v>2</v>
      </c>
      <c r="AD19" s="86">
        <v>2</v>
      </c>
      <c r="AE19" s="86">
        <v>2</v>
      </c>
      <c r="AF19" s="87">
        <v>1</v>
      </c>
      <c r="AG19" s="67">
        <f t="shared" si="1"/>
        <v>1.9</v>
      </c>
      <c r="AH19" s="68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4" t="s">
        <v>19</v>
      </c>
      <c r="C20" s="85">
        <v>5</v>
      </c>
      <c r="D20" s="86">
        <v>1</v>
      </c>
      <c r="E20" s="86">
        <v>1</v>
      </c>
      <c r="F20" s="86">
        <v>2</v>
      </c>
      <c r="G20" s="86">
        <v>3</v>
      </c>
      <c r="H20" s="86">
        <v>3</v>
      </c>
      <c r="I20" s="86">
        <v>3</v>
      </c>
      <c r="J20" s="86">
        <v>1</v>
      </c>
      <c r="K20" s="86">
        <v>1</v>
      </c>
      <c r="L20" s="86">
        <v>2</v>
      </c>
      <c r="M20" s="86">
        <v>3</v>
      </c>
      <c r="N20" s="86">
        <v>3</v>
      </c>
      <c r="O20" s="86">
        <v>3</v>
      </c>
      <c r="P20" s="86">
        <v>1</v>
      </c>
      <c r="Q20" s="86">
        <v>2</v>
      </c>
      <c r="R20" s="86">
        <v>3</v>
      </c>
      <c r="S20" s="86">
        <v>1</v>
      </c>
      <c r="T20" s="86">
        <v>3</v>
      </c>
      <c r="U20" s="86">
        <v>3</v>
      </c>
      <c r="V20" s="86">
        <v>2</v>
      </c>
      <c r="W20" s="86">
        <v>3</v>
      </c>
      <c r="X20" s="86">
        <v>3</v>
      </c>
      <c r="Y20" s="86">
        <v>1</v>
      </c>
      <c r="Z20" s="86">
        <v>1</v>
      </c>
      <c r="AA20" s="86">
        <v>2</v>
      </c>
      <c r="AB20" s="86">
        <v>3</v>
      </c>
      <c r="AC20" s="86">
        <v>3</v>
      </c>
      <c r="AD20" s="86">
        <v>1</v>
      </c>
      <c r="AE20" s="86">
        <v>1</v>
      </c>
      <c r="AF20" s="87">
        <v>2</v>
      </c>
      <c r="AG20" s="67">
        <v>4.5</v>
      </c>
      <c r="AH20" s="68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2.7</v>
      </c>
      <c r="B21" s="88" t="s">
        <v>20</v>
      </c>
      <c r="C21" s="85">
        <v>3</v>
      </c>
      <c r="D21" s="86">
        <v>2</v>
      </c>
      <c r="E21" s="86">
        <v>3</v>
      </c>
      <c r="F21" s="86">
        <v>3</v>
      </c>
      <c r="G21" s="86">
        <v>2</v>
      </c>
      <c r="H21" s="86">
        <v>3</v>
      </c>
      <c r="I21" s="86">
        <v>3</v>
      </c>
      <c r="J21" s="86">
        <v>2</v>
      </c>
      <c r="K21" s="86">
        <v>3</v>
      </c>
      <c r="L21" s="86">
        <v>3</v>
      </c>
      <c r="M21" s="86">
        <v>3</v>
      </c>
      <c r="N21" s="86">
        <v>3</v>
      </c>
      <c r="O21" s="86">
        <v>3</v>
      </c>
      <c r="P21" s="86">
        <v>3</v>
      </c>
      <c r="Q21" s="86">
        <v>3</v>
      </c>
      <c r="R21" s="86">
        <v>3</v>
      </c>
      <c r="S21" s="86">
        <v>1</v>
      </c>
      <c r="T21" s="86">
        <v>2</v>
      </c>
      <c r="U21" s="86">
        <v>3</v>
      </c>
      <c r="V21" s="86">
        <v>3</v>
      </c>
      <c r="W21" s="86">
        <v>3</v>
      </c>
      <c r="X21" s="86">
        <v>3</v>
      </c>
      <c r="Y21" s="86">
        <v>2</v>
      </c>
      <c r="Z21" s="86">
        <v>3</v>
      </c>
      <c r="AA21" s="86">
        <v>3</v>
      </c>
      <c r="AB21" s="86">
        <v>2</v>
      </c>
      <c r="AC21" s="86">
        <v>3</v>
      </c>
      <c r="AD21" s="86">
        <v>2</v>
      </c>
      <c r="AE21" s="86">
        <v>3</v>
      </c>
      <c r="AF21" s="87">
        <v>3</v>
      </c>
      <c r="AG21" s="67">
        <f t="shared" si="1"/>
        <v>2.7</v>
      </c>
      <c r="AH21" s="68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2.0333333333333332</v>
      </c>
      <c r="B22" s="84" t="s">
        <v>21</v>
      </c>
      <c r="C22" s="85">
        <v>1</v>
      </c>
      <c r="D22" s="86">
        <v>3</v>
      </c>
      <c r="E22" s="86">
        <v>2</v>
      </c>
      <c r="F22" s="86">
        <v>3</v>
      </c>
      <c r="G22" s="86">
        <v>1</v>
      </c>
      <c r="H22" s="86">
        <v>1</v>
      </c>
      <c r="I22" s="86">
        <v>1</v>
      </c>
      <c r="J22" s="86">
        <v>3</v>
      </c>
      <c r="K22" s="86">
        <v>2</v>
      </c>
      <c r="L22" s="86">
        <v>3</v>
      </c>
      <c r="M22" s="86">
        <v>1</v>
      </c>
      <c r="N22" s="86">
        <v>1</v>
      </c>
      <c r="O22" s="86">
        <v>3</v>
      </c>
      <c r="P22" s="86">
        <v>2</v>
      </c>
      <c r="Q22" s="86">
        <v>3</v>
      </c>
      <c r="R22" s="86">
        <v>1</v>
      </c>
      <c r="S22" s="86">
        <v>1</v>
      </c>
      <c r="T22" s="86">
        <v>3</v>
      </c>
      <c r="U22" s="86">
        <v>3</v>
      </c>
      <c r="V22" s="86">
        <v>3</v>
      </c>
      <c r="W22" s="86">
        <v>1</v>
      </c>
      <c r="X22" s="86">
        <v>1</v>
      </c>
      <c r="Y22" s="86">
        <v>3</v>
      </c>
      <c r="Z22" s="86">
        <v>2</v>
      </c>
      <c r="AA22" s="86">
        <v>3</v>
      </c>
      <c r="AB22" s="86">
        <v>1</v>
      </c>
      <c r="AC22" s="86">
        <v>1</v>
      </c>
      <c r="AD22" s="86">
        <v>3</v>
      </c>
      <c r="AE22" s="86">
        <v>2</v>
      </c>
      <c r="AF22" s="87">
        <v>3</v>
      </c>
      <c r="AG22" s="67">
        <f t="shared" si="1"/>
        <v>2.0333333333333332</v>
      </c>
      <c r="AH22" s="68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1.8666666666666667</v>
      </c>
      <c r="B23" s="84" t="s">
        <v>22</v>
      </c>
      <c r="C23" s="85">
        <v>2</v>
      </c>
      <c r="D23" s="86">
        <v>3</v>
      </c>
      <c r="E23" s="86">
        <v>1</v>
      </c>
      <c r="F23" s="86">
        <v>1</v>
      </c>
      <c r="G23" s="86">
        <v>3</v>
      </c>
      <c r="H23" s="86">
        <v>2</v>
      </c>
      <c r="I23" s="86">
        <v>2</v>
      </c>
      <c r="J23" s="86">
        <v>3</v>
      </c>
      <c r="K23" s="86">
        <v>1</v>
      </c>
      <c r="L23" s="86">
        <v>1</v>
      </c>
      <c r="M23" s="86">
        <v>2</v>
      </c>
      <c r="N23" s="86">
        <v>2</v>
      </c>
      <c r="O23" s="86">
        <v>3</v>
      </c>
      <c r="P23" s="86">
        <v>1</v>
      </c>
      <c r="Q23" s="86">
        <v>1</v>
      </c>
      <c r="R23" s="86">
        <v>2</v>
      </c>
      <c r="S23" s="86">
        <v>2</v>
      </c>
      <c r="T23" s="86">
        <v>3</v>
      </c>
      <c r="U23" s="86">
        <v>1</v>
      </c>
      <c r="V23" s="86">
        <v>1</v>
      </c>
      <c r="W23" s="86">
        <v>2</v>
      </c>
      <c r="X23" s="86">
        <v>2</v>
      </c>
      <c r="Y23" s="86">
        <v>3</v>
      </c>
      <c r="Z23" s="86">
        <v>1</v>
      </c>
      <c r="AA23" s="86">
        <v>1</v>
      </c>
      <c r="AB23" s="86">
        <v>3</v>
      </c>
      <c r="AC23" s="86">
        <v>2</v>
      </c>
      <c r="AD23" s="86">
        <v>3</v>
      </c>
      <c r="AE23" s="86">
        <v>1</v>
      </c>
      <c r="AF23" s="87">
        <v>1</v>
      </c>
      <c r="AG23" s="67">
        <f t="shared" si="1"/>
        <v>1.8666666666666667</v>
      </c>
      <c r="AH23" s="68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2.6333333333333333</v>
      </c>
      <c r="B24" s="88" t="s">
        <v>23</v>
      </c>
      <c r="C24" s="85">
        <v>5</v>
      </c>
      <c r="D24" s="86">
        <v>2</v>
      </c>
      <c r="E24" s="86">
        <v>3</v>
      </c>
      <c r="F24" s="86">
        <v>3</v>
      </c>
      <c r="G24" s="86">
        <v>3</v>
      </c>
      <c r="H24" s="86">
        <v>3</v>
      </c>
      <c r="I24" s="86">
        <v>3</v>
      </c>
      <c r="J24" s="86">
        <v>2</v>
      </c>
      <c r="K24" s="86">
        <v>3</v>
      </c>
      <c r="L24" s="86">
        <v>2</v>
      </c>
      <c r="M24" s="86">
        <v>3</v>
      </c>
      <c r="N24" s="86">
        <v>3</v>
      </c>
      <c r="O24" s="86">
        <v>2</v>
      </c>
      <c r="P24" s="86">
        <v>3</v>
      </c>
      <c r="Q24" s="86">
        <v>2</v>
      </c>
      <c r="R24" s="86">
        <v>3</v>
      </c>
      <c r="S24" s="86">
        <v>1</v>
      </c>
      <c r="T24" s="86">
        <v>2</v>
      </c>
      <c r="U24" s="86">
        <v>3</v>
      </c>
      <c r="V24" s="86">
        <v>2</v>
      </c>
      <c r="W24" s="86">
        <v>3</v>
      </c>
      <c r="X24" s="86">
        <v>3</v>
      </c>
      <c r="Y24" s="86">
        <v>2</v>
      </c>
      <c r="Z24" s="86">
        <v>3</v>
      </c>
      <c r="AA24" s="86">
        <v>2</v>
      </c>
      <c r="AB24" s="86">
        <v>3</v>
      </c>
      <c r="AC24" s="86">
        <v>3</v>
      </c>
      <c r="AD24" s="86">
        <v>2</v>
      </c>
      <c r="AE24" s="86">
        <v>3</v>
      </c>
      <c r="AF24" s="87">
        <v>2</v>
      </c>
      <c r="AG24" s="67">
        <f t="shared" si="1"/>
        <v>2.6333333333333333</v>
      </c>
      <c r="AH24" s="68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2.1333333333333333</v>
      </c>
      <c r="B25" s="84" t="s">
        <v>2</v>
      </c>
      <c r="C25" s="85">
        <v>2</v>
      </c>
      <c r="D25" s="86">
        <v>1</v>
      </c>
      <c r="E25" s="86">
        <v>3</v>
      </c>
      <c r="F25" s="86">
        <v>3</v>
      </c>
      <c r="G25" s="86">
        <v>1</v>
      </c>
      <c r="H25" s="86">
        <v>2</v>
      </c>
      <c r="I25" s="86">
        <v>2</v>
      </c>
      <c r="J25" s="86">
        <v>1</v>
      </c>
      <c r="K25" s="86">
        <v>3</v>
      </c>
      <c r="L25" s="86">
        <v>3</v>
      </c>
      <c r="M25" s="86">
        <v>2</v>
      </c>
      <c r="N25" s="86">
        <v>2</v>
      </c>
      <c r="O25" s="86">
        <v>1</v>
      </c>
      <c r="P25" s="86">
        <v>3</v>
      </c>
      <c r="Q25" s="86">
        <v>3</v>
      </c>
      <c r="R25" s="86">
        <v>2</v>
      </c>
      <c r="S25" s="86">
        <v>2</v>
      </c>
      <c r="T25" s="86">
        <v>1</v>
      </c>
      <c r="U25" s="86">
        <v>3</v>
      </c>
      <c r="V25" s="86">
        <v>3</v>
      </c>
      <c r="W25" s="86">
        <v>2</v>
      </c>
      <c r="X25" s="86">
        <v>2</v>
      </c>
      <c r="Y25" s="86">
        <v>1</v>
      </c>
      <c r="Z25" s="86">
        <v>3</v>
      </c>
      <c r="AA25" s="86">
        <v>3</v>
      </c>
      <c r="AB25" s="86">
        <v>1</v>
      </c>
      <c r="AC25" s="86">
        <v>2</v>
      </c>
      <c r="AD25" s="86">
        <v>1</v>
      </c>
      <c r="AE25" s="86">
        <v>3</v>
      </c>
      <c r="AF25" s="87">
        <v>3</v>
      </c>
      <c r="AG25" s="67">
        <f t="shared" si="1"/>
        <v>2.1333333333333333</v>
      </c>
      <c r="AH25" s="68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1.4333333333333333</v>
      </c>
      <c r="B26" s="84" t="s">
        <v>24</v>
      </c>
      <c r="C26" s="85">
        <v>1</v>
      </c>
      <c r="D26" s="86">
        <v>1</v>
      </c>
      <c r="E26" s="86">
        <v>1</v>
      </c>
      <c r="F26" s="86">
        <v>3</v>
      </c>
      <c r="G26" s="86">
        <v>2</v>
      </c>
      <c r="H26" s="86">
        <v>1</v>
      </c>
      <c r="I26" s="86">
        <v>3</v>
      </c>
      <c r="J26" s="86">
        <v>1</v>
      </c>
      <c r="K26" s="86">
        <v>1</v>
      </c>
      <c r="L26" s="86">
        <v>2</v>
      </c>
      <c r="M26" s="86">
        <v>1</v>
      </c>
      <c r="N26" s="86">
        <v>1</v>
      </c>
      <c r="O26" s="86">
        <v>1</v>
      </c>
      <c r="P26" s="86">
        <v>3</v>
      </c>
      <c r="Q26" s="86">
        <v>2</v>
      </c>
      <c r="R26" s="86">
        <v>1</v>
      </c>
      <c r="S26" s="86">
        <v>1</v>
      </c>
      <c r="T26" s="86">
        <v>1</v>
      </c>
      <c r="U26" s="86">
        <v>1</v>
      </c>
      <c r="V26" s="86">
        <v>2</v>
      </c>
      <c r="W26" s="86">
        <v>1</v>
      </c>
      <c r="X26" s="86">
        <v>1</v>
      </c>
      <c r="Y26" s="86">
        <v>1</v>
      </c>
      <c r="Z26" s="86">
        <v>1</v>
      </c>
      <c r="AA26" s="86">
        <v>2</v>
      </c>
      <c r="AB26" s="86">
        <v>2</v>
      </c>
      <c r="AC26" s="86">
        <v>1</v>
      </c>
      <c r="AD26" s="86">
        <v>1</v>
      </c>
      <c r="AE26" s="86">
        <v>1</v>
      </c>
      <c r="AF26" s="87">
        <v>2</v>
      </c>
      <c r="AG26" s="67">
        <f t="shared" si="1"/>
        <v>1.4333333333333333</v>
      </c>
      <c r="AH26" s="68" t="str">
        <f t="shared" si="3"/>
        <v>Zayıf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1.6333333333333333</v>
      </c>
      <c r="B27" s="84" t="s">
        <v>25</v>
      </c>
      <c r="C27" s="85">
        <v>5</v>
      </c>
      <c r="D27" s="86">
        <v>1</v>
      </c>
      <c r="E27" s="86">
        <v>2</v>
      </c>
      <c r="F27" s="86">
        <v>3</v>
      </c>
      <c r="G27" s="86">
        <v>3</v>
      </c>
      <c r="H27" s="86">
        <v>1</v>
      </c>
      <c r="I27" s="86">
        <v>3</v>
      </c>
      <c r="J27" s="86">
        <v>1</v>
      </c>
      <c r="K27" s="86">
        <v>2</v>
      </c>
      <c r="L27" s="86">
        <v>1</v>
      </c>
      <c r="M27" s="86">
        <v>1</v>
      </c>
      <c r="N27" s="86">
        <v>1</v>
      </c>
      <c r="O27" s="86">
        <v>1</v>
      </c>
      <c r="P27" s="86">
        <v>3</v>
      </c>
      <c r="Q27" s="86">
        <v>1</v>
      </c>
      <c r="R27" s="86">
        <v>1</v>
      </c>
      <c r="S27" s="86">
        <v>1</v>
      </c>
      <c r="T27" s="86">
        <v>1</v>
      </c>
      <c r="U27" s="86">
        <v>2</v>
      </c>
      <c r="V27" s="86">
        <v>1</v>
      </c>
      <c r="W27" s="86">
        <v>1</v>
      </c>
      <c r="X27" s="86">
        <v>1</v>
      </c>
      <c r="Y27" s="86">
        <v>1</v>
      </c>
      <c r="Z27" s="86">
        <v>2</v>
      </c>
      <c r="AA27" s="86">
        <v>1</v>
      </c>
      <c r="AB27" s="86">
        <v>3</v>
      </c>
      <c r="AC27" s="86">
        <v>1</v>
      </c>
      <c r="AD27" s="86">
        <v>1</v>
      </c>
      <c r="AE27" s="86">
        <v>2</v>
      </c>
      <c r="AF27" s="87">
        <v>1</v>
      </c>
      <c r="AG27" s="67">
        <f t="shared" si="1"/>
        <v>1.6333333333333333</v>
      </c>
      <c r="AH27" s="68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</v>
      </c>
      <c r="B28" s="84" t="s">
        <v>26</v>
      </c>
      <c r="C28" s="85">
        <v>1</v>
      </c>
      <c r="D28" s="86">
        <v>3</v>
      </c>
      <c r="E28" s="86">
        <v>3</v>
      </c>
      <c r="F28" s="86">
        <v>3</v>
      </c>
      <c r="G28" s="86">
        <v>2</v>
      </c>
      <c r="H28" s="86">
        <v>1</v>
      </c>
      <c r="I28" s="86">
        <v>3</v>
      </c>
      <c r="J28" s="86">
        <v>3</v>
      </c>
      <c r="K28" s="86">
        <v>3</v>
      </c>
      <c r="L28" s="86">
        <v>1</v>
      </c>
      <c r="M28" s="86">
        <v>1</v>
      </c>
      <c r="N28" s="86">
        <v>1</v>
      </c>
      <c r="O28" s="86">
        <v>3</v>
      </c>
      <c r="P28" s="86">
        <v>3</v>
      </c>
      <c r="Q28" s="86">
        <v>1</v>
      </c>
      <c r="R28" s="86">
        <v>1</v>
      </c>
      <c r="S28" s="86">
        <v>1</v>
      </c>
      <c r="T28" s="86">
        <v>3</v>
      </c>
      <c r="U28" s="86">
        <v>3</v>
      </c>
      <c r="V28" s="86">
        <v>1</v>
      </c>
      <c r="W28" s="86">
        <v>1</v>
      </c>
      <c r="X28" s="86">
        <v>1</v>
      </c>
      <c r="Y28" s="86">
        <v>3</v>
      </c>
      <c r="Z28" s="86">
        <v>3</v>
      </c>
      <c r="AA28" s="86">
        <v>1</v>
      </c>
      <c r="AB28" s="86">
        <v>2</v>
      </c>
      <c r="AC28" s="86">
        <v>1</v>
      </c>
      <c r="AD28" s="86">
        <v>3</v>
      </c>
      <c r="AE28" s="86">
        <v>3</v>
      </c>
      <c r="AF28" s="87">
        <v>1</v>
      </c>
      <c r="AG28" s="67">
        <f t="shared" si="1"/>
        <v>2</v>
      </c>
      <c r="AH28" s="68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1.9</v>
      </c>
      <c r="B29" s="84" t="s">
        <v>27</v>
      </c>
      <c r="C29" s="85">
        <v>5</v>
      </c>
      <c r="D29" s="86">
        <v>3</v>
      </c>
      <c r="E29" s="86">
        <v>2</v>
      </c>
      <c r="F29" s="86">
        <v>3</v>
      </c>
      <c r="G29" s="86">
        <v>1</v>
      </c>
      <c r="H29" s="86">
        <v>1</v>
      </c>
      <c r="I29" s="86">
        <v>1</v>
      </c>
      <c r="J29" s="86">
        <v>3</v>
      </c>
      <c r="K29" s="86">
        <v>2</v>
      </c>
      <c r="L29" s="86">
        <v>1</v>
      </c>
      <c r="M29" s="86">
        <v>1</v>
      </c>
      <c r="N29" s="86">
        <v>1</v>
      </c>
      <c r="O29" s="86">
        <v>3</v>
      </c>
      <c r="P29" s="86">
        <v>3</v>
      </c>
      <c r="Q29" s="86">
        <v>1</v>
      </c>
      <c r="R29" s="86">
        <v>3</v>
      </c>
      <c r="S29" s="86">
        <v>1</v>
      </c>
      <c r="T29" s="86">
        <v>3</v>
      </c>
      <c r="U29" s="86">
        <v>2</v>
      </c>
      <c r="V29" s="86">
        <v>1</v>
      </c>
      <c r="W29" s="86">
        <v>1</v>
      </c>
      <c r="X29" s="86">
        <v>1</v>
      </c>
      <c r="Y29" s="86">
        <v>3</v>
      </c>
      <c r="Z29" s="86">
        <v>2</v>
      </c>
      <c r="AA29" s="86">
        <v>1</v>
      </c>
      <c r="AB29" s="86">
        <v>1</v>
      </c>
      <c r="AC29" s="86">
        <v>1</v>
      </c>
      <c r="AD29" s="86">
        <v>3</v>
      </c>
      <c r="AE29" s="86">
        <v>2</v>
      </c>
      <c r="AF29" s="87">
        <v>1</v>
      </c>
      <c r="AG29" s="67">
        <f t="shared" si="1"/>
        <v>1.9</v>
      </c>
      <c r="AH29" s="68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1.7333333333333334</v>
      </c>
      <c r="B30" s="84" t="s">
        <v>28</v>
      </c>
      <c r="C30" s="85">
        <v>2</v>
      </c>
      <c r="D30" s="86">
        <v>2</v>
      </c>
      <c r="E30" s="86">
        <v>1</v>
      </c>
      <c r="F30" s="86">
        <v>3</v>
      </c>
      <c r="G30" s="86">
        <v>2</v>
      </c>
      <c r="H30" s="86">
        <v>2</v>
      </c>
      <c r="I30" s="86">
        <v>2</v>
      </c>
      <c r="J30" s="86">
        <v>2</v>
      </c>
      <c r="K30" s="86">
        <v>1</v>
      </c>
      <c r="L30" s="86">
        <v>1</v>
      </c>
      <c r="M30" s="86">
        <v>2</v>
      </c>
      <c r="N30" s="86">
        <v>2</v>
      </c>
      <c r="O30" s="86">
        <v>2</v>
      </c>
      <c r="P30" s="86">
        <v>3</v>
      </c>
      <c r="Q30" s="86">
        <v>1</v>
      </c>
      <c r="R30" s="86">
        <v>3</v>
      </c>
      <c r="S30" s="86">
        <v>1</v>
      </c>
      <c r="T30" s="86">
        <v>2</v>
      </c>
      <c r="U30" s="86">
        <v>1</v>
      </c>
      <c r="V30" s="86">
        <v>1</v>
      </c>
      <c r="W30" s="86">
        <v>2</v>
      </c>
      <c r="X30" s="86">
        <v>2</v>
      </c>
      <c r="Y30" s="86">
        <v>2</v>
      </c>
      <c r="Z30" s="86">
        <v>1</v>
      </c>
      <c r="AA30" s="86">
        <v>1</v>
      </c>
      <c r="AB30" s="86">
        <v>2</v>
      </c>
      <c r="AC30" s="86">
        <v>2</v>
      </c>
      <c r="AD30" s="86">
        <v>2</v>
      </c>
      <c r="AE30" s="86">
        <v>1</v>
      </c>
      <c r="AF30" s="87">
        <v>1</v>
      </c>
      <c r="AG30" s="67">
        <f t="shared" si="1"/>
        <v>1.7333333333333334</v>
      </c>
      <c r="AH30" s="68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2.3666666666666667</v>
      </c>
      <c r="B31" s="84" t="s">
        <v>29</v>
      </c>
      <c r="C31" s="85">
        <v>2</v>
      </c>
      <c r="D31" s="86">
        <v>3</v>
      </c>
      <c r="E31" s="86">
        <v>2</v>
      </c>
      <c r="F31" s="86">
        <v>3</v>
      </c>
      <c r="G31" s="86">
        <v>3</v>
      </c>
      <c r="H31" s="86">
        <v>2</v>
      </c>
      <c r="I31" s="86">
        <v>3</v>
      </c>
      <c r="J31" s="86">
        <v>3</v>
      </c>
      <c r="K31" s="86">
        <v>2</v>
      </c>
      <c r="L31" s="86">
        <v>2</v>
      </c>
      <c r="M31" s="86">
        <v>2</v>
      </c>
      <c r="N31" s="86">
        <v>2</v>
      </c>
      <c r="O31" s="86">
        <v>3</v>
      </c>
      <c r="P31" s="86">
        <v>3</v>
      </c>
      <c r="Q31" s="86">
        <v>2</v>
      </c>
      <c r="R31" s="86">
        <v>3</v>
      </c>
      <c r="S31" s="86">
        <v>1</v>
      </c>
      <c r="T31" s="86">
        <v>3</v>
      </c>
      <c r="U31" s="86">
        <v>2</v>
      </c>
      <c r="V31" s="86">
        <v>2</v>
      </c>
      <c r="W31" s="86">
        <v>2</v>
      </c>
      <c r="X31" s="86">
        <v>2</v>
      </c>
      <c r="Y31" s="86">
        <v>3</v>
      </c>
      <c r="Z31" s="86">
        <v>2</v>
      </c>
      <c r="AA31" s="86">
        <v>2</v>
      </c>
      <c r="AB31" s="86">
        <v>3</v>
      </c>
      <c r="AC31" s="86">
        <v>2</v>
      </c>
      <c r="AD31" s="86">
        <v>3</v>
      </c>
      <c r="AE31" s="86">
        <v>2</v>
      </c>
      <c r="AF31" s="87">
        <v>2</v>
      </c>
      <c r="AG31" s="67">
        <f t="shared" si="1"/>
        <v>2.3666666666666667</v>
      </c>
      <c r="AH31" s="68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2.5</v>
      </c>
      <c r="B32" s="84" t="s">
        <v>30</v>
      </c>
      <c r="C32" s="85">
        <v>2</v>
      </c>
      <c r="D32" s="86">
        <v>3</v>
      </c>
      <c r="E32" s="86">
        <v>3</v>
      </c>
      <c r="F32" s="86">
        <v>3</v>
      </c>
      <c r="G32" s="86">
        <v>3</v>
      </c>
      <c r="H32" s="86">
        <v>2</v>
      </c>
      <c r="I32" s="86">
        <v>3</v>
      </c>
      <c r="J32" s="86">
        <v>3</v>
      </c>
      <c r="K32" s="86">
        <v>3</v>
      </c>
      <c r="L32" s="86">
        <v>2</v>
      </c>
      <c r="M32" s="86">
        <v>2</v>
      </c>
      <c r="N32" s="86">
        <v>2</v>
      </c>
      <c r="O32" s="86">
        <v>3</v>
      </c>
      <c r="P32" s="86">
        <v>3</v>
      </c>
      <c r="Q32" s="86">
        <v>2</v>
      </c>
      <c r="R32" s="86">
        <v>2</v>
      </c>
      <c r="S32" s="86">
        <v>1</v>
      </c>
      <c r="T32" s="86">
        <v>3</v>
      </c>
      <c r="U32" s="86">
        <v>3</v>
      </c>
      <c r="V32" s="86">
        <v>2</v>
      </c>
      <c r="W32" s="86">
        <v>2</v>
      </c>
      <c r="X32" s="86">
        <v>2</v>
      </c>
      <c r="Y32" s="86">
        <v>3</v>
      </c>
      <c r="Z32" s="86">
        <v>3</v>
      </c>
      <c r="AA32" s="86">
        <v>2</v>
      </c>
      <c r="AB32" s="86">
        <v>3</v>
      </c>
      <c r="AC32" s="86">
        <v>2</v>
      </c>
      <c r="AD32" s="86">
        <v>3</v>
      </c>
      <c r="AE32" s="86">
        <v>3</v>
      </c>
      <c r="AF32" s="87">
        <v>2</v>
      </c>
      <c r="AG32" s="67">
        <f t="shared" si="1"/>
        <v>2.5</v>
      </c>
      <c r="AH32" s="68" t="str">
        <f t="shared" si="3"/>
        <v>Orta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2.6</v>
      </c>
      <c r="B33" s="84" t="s">
        <v>31</v>
      </c>
      <c r="C33" s="85">
        <v>2</v>
      </c>
      <c r="D33" s="86">
        <v>3</v>
      </c>
      <c r="E33" s="86">
        <v>3</v>
      </c>
      <c r="F33" s="86">
        <v>3</v>
      </c>
      <c r="G33" s="86">
        <v>2</v>
      </c>
      <c r="H33" s="86">
        <v>2</v>
      </c>
      <c r="I33" s="86">
        <v>3</v>
      </c>
      <c r="J33" s="86">
        <v>3</v>
      </c>
      <c r="K33" s="86">
        <v>3</v>
      </c>
      <c r="L33" s="86">
        <v>2</v>
      </c>
      <c r="M33" s="86">
        <v>2</v>
      </c>
      <c r="N33" s="86">
        <v>2</v>
      </c>
      <c r="O33" s="86">
        <v>3</v>
      </c>
      <c r="P33" s="86">
        <v>3</v>
      </c>
      <c r="Q33" s="86">
        <v>2</v>
      </c>
      <c r="R33" s="86">
        <v>3</v>
      </c>
      <c r="S33" s="86">
        <v>5</v>
      </c>
      <c r="T33" s="86">
        <v>3</v>
      </c>
      <c r="U33" s="86">
        <v>3</v>
      </c>
      <c r="V33" s="86">
        <v>2</v>
      </c>
      <c r="W33" s="86">
        <v>2</v>
      </c>
      <c r="X33" s="86">
        <v>2</v>
      </c>
      <c r="Y33" s="86">
        <v>3</v>
      </c>
      <c r="Z33" s="86">
        <v>3</v>
      </c>
      <c r="AA33" s="86">
        <v>2</v>
      </c>
      <c r="AB33" s="86">
        <v>2</v>
      </c>
      <c r="AC33" s="86">
        <v>2</v>
      </c>
      <c r="AD33" s="86">
        <v>3</v>
      </c>
      <c r="AE33" s="86">
        <v>3</v>
      </c>
      <c r="AF33" s="87">
        <v>2</v>
      </c>
      <c r="AG33" s="67">
        <f t="shared" si="1"/>
        <v>2.6</v>
      </c>
      <c r="AH33" s="68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2.4</v>
      </c>
      <c r="B34" s="84" t="s">
        <v>32</v>
      </c>
      <c r="C34" s="85">
        <v>3</v>
      </c>
      <c r="D34" s="86">
        <v>2</v>
      </c>
      <c r="E34" s="86">
        <v>2</v>
      </c>
      <c r="F34" s="86">
        <v>3</v>
      </c>
      <c r="G34" s="86">
        <v>2</v>
      </c>
      <c r="H34" s="86">
        <v>3</v>
      </c>
      <c r="I34" s="86">
        <v>3</v>
      </c>
      <c r="J34" s="86">
        <v>2</v>
      </c>
      <c r="K34" s="86">
        <v>3</v>
      </c>
      <c r="L34" s="86">
        <v>2</v>
      </c>
      <c r="M34" s="86">
        <v>3</v>
      </c>
      <c r="N34" s="86">
        <v>3</v>
      </c>
      <c r="O34" s="86">
        <v>2</v>
      </c>
      <c r="P34" s="86">
        <v>2</v>
      </c>
      <c r="Q34" s="86">
        <v>2</v>
      </c>
      <c r="R34" s="86">
        <v>3</v>
      </c>
      <c r="S34" s="86">
        <v>3</v>
      </c>
      <c r="T34" s="86">
        <v>2</v>
      </c>
      <c r="U34" s="86">
        <v>2</v>
      </c>
      <c r="V34" s="86">
        <v>2</v>
      </c>
      <c r="W34" s="86">
        <v>3</v>
      </c>
      <c r="X34" s="86">
        <v>3</v>
      </c>
      <c r="Y34" s="86">
        <v>2</v>
      </c>
      <c r="Z34" s="86">
        <v>2</v>
      </c>
      <c r="AA34" s="86">
        <v>2</v>
      </c>
      <c r="AB34" s="86">
        <v>2</v>
      </c>
      <c r="AC34" s="86">
        <v>3</v>
      </c>
      <c r="AD34" s="86">
        <v>2</v>
      </c>
      <c r="AE34" s="86">
        <v>2</v>
      </c>
      <c r="AF34" s="87">
        <v>2</v>
      </c>
      <c r="AG34" s="67">
        <f t="shared" si="1"/>
        <v>2.4</v>
      </c>
      <c r="AH34" s="68" t="str">
        <f t="shared" si="3"/>
        <v>Geliştirmeli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2.5</v>
      </c>
      <c r="B35" s="84" t="s">
        <v>33</v>
      </c>
      <c r="C35" s="85">
        <v>3</v>
      </c>
      <c r="D35" s="86">
        <v>2</v>
      </c>
      <c r="E35" s="86">
        <v>2</v>
      </c>
      <c r="F35" s="86">
        <v>3</v>
      </c>
      <c r="G35" s="86">
        <v>2</v>
      </c>
      <c r="H35" s="86">
        <v>3</v>
      </c>
      <c r="I35" s="86">
        <v>3</v>
      </c>
      <c r="J35" s="86">
        <v>2</v>
      </c>
      <c r="K35" s="86">
        <v>3</v>
      </c>
      <c r="L35" s="86">
        <v>3</v>
      </c>
      <c r="M35" s="86">
        <v>3</v>
      </c>
      <c r="N35" s="86">
        <v>3</v>
      </c>
      <c r="O35" s="86">
        <v>2</v>
      </c>
      <c r="P35" s="86">
        <v>2</v>
      </c>
      <c r="Q35" s="86">
        <v>3</v>
      </c>
      <c r="R35" s="86">
        <v>3</v>
      </c>
      <c r="S35" s="86">
        <v>1</v>
      </c>
      <c r="T35" s="86">
        <v>2</v>
      </c>
      <c r="U35" s="86">
        <v>2</v>
      </c>
      <c r="V35" s="86">
        <v>3</v>
      </c>
      <c r="W35" s="86">
        <v>3</v>
      </c>
      <c r="X35" s="86">
        <v>3</v>
      </c>
      <c r="Y35" s="86">
        <v>2</v>
      </c>
      <c r="Z35" s="86">
        <v>2</v>
      </c>
      <c r="AA35" s="86">
        <v>3</v>
      </c>
      <c r="AB35" s="86">
        <v>2</v>
      </c>
      <c r="AC35" s="86">
        <v>3</v>
      </c>
      <c r="AD35" s="86">
        <v>2</v>
      </c>
      <c r="AE35" s="86">
        <v>2</v>
      </c>
      <c r="AF35" s="87">
        <v>3</v>
      </c>
      <c r="AG35" s="67">
        <f t="shared" si="1"/>
        <v>2.5</v>
      </c>
      <c r="AH35" s="68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2.5333333333333332</v>
      </c>
      <c r="B36" s="84" t="s">
        <v>86</v>
      </c>
      <c r="C36" s="85">
        <v>3</v>
      </c>
      <c r="D36" s="86">
        <v>2</v>
      </c>
      <c r="E36" s="86">
        <v>3</v>
      </c>
      <c r="F36" s="86">
        <v>3</v>
      </c>
      <c r="G36" s="86">
        <v>1</v>
      </c>
      <c r="H36" s="86">
        <v>3</v>
      </c>
      <c r="I36" s="86">
        <v>3</v>
      </c>
      <c r="J36" s="86">
        <v>2</v>
      </c>
      <c r="K36" s="86">
        <v>3</v>
      </c>
      <c r="L36" s="86">
        <v>3</v>
      </c>
      <c r="M36" s="86">
        <v>3</v>
      </c>
      <c r="N36" s="86">
        <v>3</v>
      </c>
      <c r="O36" s="86">
        <v>2</v>
      </c>
      <c r="P36" s="86">
        <v>2</v>
      </c>
      <c r="Q36" s="86">
        <v>3</v>
      </c>
      <c r="R36" s="86">
        <v>3</v>
      </c>
      <c r="S36" s="86">
        <v>3</v>
      </c>
      <c r="T36" s="86">
        <v>2</v>
      </c>
      <c r="U36" s="86">
        <v>2</v>
      </c>
      <c r="V36" s="86">
        <v>3</v>
      </c>
      <c r="W36" s="86">
        <v>3</v>
      </c>
      <c r="X36" s="86">
        <v>3</v>
      </c>
      <c r="Y36" s="86">
        <v>2</v>
      </c>
      <c r="Z36" s="86">
        <v>2</v>
      </c>
      <c r="AA36" s="86">
        <v>3</v>
      </c>
      <c r="AB36" s="86">
        <v>1</v>
      </c>
      <c r="AC36" s="86">
        <v>3</v>
      </c>
      <c r="AD36" s="86">
        <v>2</v>
      </c>
      <c r="AE36" s="86">
        <v>2</v>
      </c>
      <c r="AF36" s="87">
        <v>3</v>
      </c>
      <c r="AG36" s="67">
        <f t="shared" si="1"/>
        <v>2.5333333333333332</v>
      </c>
      <c r="AH36" s="68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2.0333333333333332</v>
      </c>
      <c r="B37" s="84" t="s">
        <v>34</v>
      </c>
      <c r="C37" s="85">
        <v>2</v>
      </c>
      <c r="D37" s="86">
        <v>2</v>
      </c>
      <c r="E37" s="86">
        <v>3</v>
      </c>
      <c r="F37" s="86">
        <v>3</v>
      </c>
      <c r="G37" s="86">
        <v>1</v>
      </c>
      <c r="H37" s="86">
        <v>2</v>
      </c>
      <c r="I37" s="86">
        <v>2</v>
      </c>
      <c r="J37" s="86">
        <v>2</v>
      </c>
      <c r="K37" s="86">
        <v>3</v>
      </c>
      <c r="L37" s="86">
        <v>3</v>
      </c>
      <c r="M37" s="86">
        <v>2</v>
      </c>
      <c r="N37" s="86">
        <v>2</v>
      </c>
      <c r="O37" s="86">
        <v>2</v>
      </c>
      <c r="P37" s="86">
        <v>1</v>
      </c>
      <c r="Q37" s="86">
        <v>3</v>
      </c>
      <c r="R37" s="86">
        <v>2</v>
      </c>
      <c r="S37" s="86">
        <v>1</v>
      </c>
      <c r="T37" s="86">
        <v>2</v>
      </c>
      <c r="U37" s="86">
        <v>1</v>
      </c>
      <c r="V37" s="86">
        <v>3</v>
      </c>
      <c r="W37" s="86">
        <v>2</v>
      </c>
      <c r="X37" s="86">
        <v>2</v>
      </c>
      <c r="Y37" s="86">
        <v>2</v>
      </c>
      <c r="Z37" s="86">
        <v>1</v>
      </c>
      <c r="AA37" s="86">
        <v>3</v>
      </c>
      <c r="AB37" s="86">
        <v>1</v>
      </c>
      <c r="AC37" s="86">
        <v>2</v>
      </c>
      <c r="AD37" s="86">
        <v>2</v>
      </c>
      <c r="AE37" s="86">
        <v>1</v>
      </c>
      <c r="AF37" s="87">
        <v>3</v>
      </c>
      <c r="AG37" s="67">
        <f t="shared" si="1"/>
        <v>2.0333333333333332</v>
      </c>
      <c r="AH37" s="68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1.7</v>
      </c>
      <c r="B38" s="84" t="s">
        <v>35</v>
      </c>
      <c r="C38" s="85">
        <v>2</v>
      </c>
      <c r="D38" s="86">
        <v>1</v>
      </c>
      <c r="E38" s="86">
        <v>3</v>
      </c>
      <c r="F38" s="86">
        <v>2</v>
      </c>
      <c r="G38" s="86">
        <v>2</v>
      </c>
      <c r="H38" s="86">
        <v>2</v>
      </c>
      <c r="I38" s="86">
        <v>2</v>
      </c>
      <c r="J38" s="86">
        <v>1</v>
      </c>
      <c r="K38" s="86">
        <v>3</v>
      </c>
      <c r="L38" s="86">
        <v>2</v>
      </c>
      <c r="M38" s="86">
        <v>2</v>
      </c>
      <c r="N38" s="86">
        <v>2</v>
      </c>
      <c r="O38" s="86">
        <v>1</v>
      </c>
      <c r="P38" s="86">
        <v>1</v>
      </c>
      <c r="Q38" s="86">
        <v>2</v>
      </c>
      <c r="R38" s="86">
        <v>2</v>
      </c>
      <c r="S38" s="86">
        <v>1</v>
      </c>
      <c r="T38" s="86">
        <v>1</v>
      </c>
      <c r="U38" s="86">
        <v>1</v>
      </c>
      <c r="V38" s="86">
        <v>2</v>
      </c>
      <c r="W38" s="86">
        <v>2</v>
      </c>
      <c r="X38" s="86">
        <v>2</v>
      </c>
      <c r="Y38" s="86">
        <v>1</v>
      </c>
      <c r="Z38" s="86">
        <v>1</v>
      </c>
      <c r="AA38" s="86">
        <v>2</v>
      </c>
      <c r="AB38" s="86">
        <v>2</v>
      </c>
      <c r="AC38" s="86">
        <v>2</v>
      </c>
      <c r="AD38" s="86">
        <v>1</v>
      </c>
      <c r="AE38" s="86">
        <v>1</v>
      </c>
      <c r="AF38" s="87">
        <v>2</v>
      </c>
      <c r="AG38" s="67">
        <f t="shared" si="1"/>
        <v>1.7</v>
      </c>
      <c r="AH38" s="68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1.6666666666666667</v>
      </c>
      <c r="B39" s="84" t="s">
        <v>36</v>
      </c>
      <c r="C39" s="85">
        <v>1</v>
      </c>
      <c r="D39" s="86">
        <v>1</v>
      </c>
      <c r="E39" s="86">
        <v>3</v>
      </c>
      <c r="F39" s="86">
        <v>2</v>
      </c>
      <c r="G39" s="86">
        <v>2</v>
      </c>
      <c r="H39" s="86">
        <v>1</v>
      </c>
      <c r="I39" s="86">
        <v>3</v>
      </c>
      <c r="J39" s="86">
        <v>1</v>
      </c>
      <c r="K39" s="86">
        <v>3</v>
      </c>
      <c r="L39" s="86">
        <v>2</v>
      </c>
      <c r="M39" s="86">
        <v>1</v>
      </c>
      <c r="N39" s="86">
        <v>3</v>
      </c>
      <c r="O39" s="86">
        <v>1</v>
      </c>
      <c r="P39" s="86">
        <v>2</v>
      </c>
      <c r="Q39" s="86">
        <v>2</v>
      </c>
      <c r="R39" s="86">
        <v>1</v>
      </c>
      <c r="S39" s="86">
        <v>1</v>
      </c>
      <c r="T39" s="86">
        <v>1</v>
      </c>
      <c r="U39" s="86">
        <v>2</v>
      </c>
      <c r="V39" s="86">
        <v>2</v>
      </c>
      <c r="W39" s="86">
        <v>1</v>
      </c>
      <c r="X39" s="86">
        <v>1</v>
      </c>
      <c r="Y39" s="86">
        <v>1</v>
      </c>
      <c r="Z39" s="86">
        <v>2</v>
      </c>
      <c r="AA39" s="86">
        <v>2</v>
      </c>
      <c r="AB39" s="86">
        <v>2</v>
      </c>
      <c r="AC39" s="86">
        <v>1</v>
      </c>
      <c r="AD39" s="86">
        <v>1</v>
      </c>
      <c r="AE39" s="86">
        <v>2</v>
      </c>
      <c r="AF39" s="87">
        <v>2</v>
      </c>
      <c r="AG39" s="67">
        <f t="shared" si="1"/>
        <v>1.6666666666666667</v>
      </c>
      <c r="AH39" s="68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</v>
      </c>
      <c r="B40" s="84" t="s">
        <v>37</v>
      </c>
      <c r="C40" s="85">
        <v>3</v>
      </c>
      <c r="D40" s="86">
        <v>1</v>
      </c>
      <c r="E40" s="86">
        <v>3</v>
      </c>
      <c r="F40" s="86">
        <v>1</v>
      </c>
      <c r="G40" s="86">
        <v>3</v>
      </c>
      <c r="H40" s="86">
        <v>3</v>
      </c>
      <c r="I40" s="86">
        <v>3</v>
      </c>
      <c r="J40" s="86">
        <v>1</v>
      </c>
      <c r="K40" s="86">
        <v>3</v>
      </c>
      <c r="L40" s="86">
        <v>1</v>
      </c>
      <c r="M40" s="86">
        <v>3</v>
      </c>
      <c r="N40" s="86">
        <v>3</v>
      </c>
      <c r="O40" s="86">
        <v>1</v>
      </c>
      <c r="P40" s="86">
        <v>2</v>
      </c>
      <c r="Q40" s="86">
        <v>1</v>
      </c>
      <c r="R40" s="86">
        <v>3</v>
      </c>
      <c r="S40" s="86">
        <v>1</v>
      </c>
      <c r="T40" s="86">
        <v>1</v>
      </c>
      <c r="U40" s="86">
        <v>2</v>
      </c>
      <c r="V40" s="86">
        <v>1</v>
      </c>
      <c r="W40" s="86">
        <v>3</v>
      </c>
      <c r="X40" s="86">
        <v>3</v>
      </c>
      <c r="Y40" s="86">
        <v>1</v>
      </c>
      <c r="Z40" s="86">
        <v>2</v>
      </c>
      <c r="AA40" s="86">
        <v>1</v>
      </c>
      <c r="AB40" s="86">
        <v>3</v>
      </c>
      <c r="AC40" s="86">
        <v>3</v>
      </c>
      <c r="AD40" s="86">
        <v>1</v>
      </c>
      <c r="AE40" s="86">
        <v>2</v>
      </c>
      <c r="AF40" s="87">
        <v>1</v>
      </c>
      <c r="AG40" s="67">
        <f t="shared" si="1"/>
        <v>2</v>
      </c>
      <c r="AH40" s="68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1.7333333333333334</v>
      </c>
      <c r="B41" s="84" t="s">
        <v>38</v>
      </c>
      <c r="C41" s="85">
        <v>1</v>
      </c>
      <c r="D41" s="86">
        <v>1</v>
      </c>
      <c r="E41" s="86">
        <v>3</v>
      </c>
      <c r="F41" s="86">
        <v>1</v>
      </c>
      <c r="G41" s="86">
        <v>1</v>
      </c>
      <c r="H41" s="86">
        <v>1</v>
      </c>
      <c r="I41" s="86">
        <v>1</v>
      </c>
      <c r="J41" s="86">
        <v>1</v>
      </c>
      <c r="K41" s="86">
        <v>3</v>
      </c>
      <c r="L41" s="86">
        <v>3</v>
      </c>
      <c r="M41" s="86">
        <v>1</v>
      </c>
      <c r="N41" s="86">
        <v>1</v>
      </c>
      <c r="O41" s="86">
        <v>1</v>
      </c>
      <c r="P41" s="86">
        <v>3</v>
      </c>
      <c r="Q41" s="86">
        <v>3</v>
      </c>
      <c r="R41" s="86">
        <v>1</v>
      </c>
      <c r="S41" s="86">
        <v>1</v>
      </c>
      <c r="T41" s="86">
        <v>1</v>
      </c>
      <c r="U41" s="86">
        <v>3</v>
      </c>
      <c r="V41" s="86">
        <v>3</v>
      </c>
      <c r="W41" s="86">
        <v>1</v>
      </c>
      <c r="X41" s="86">
        <v>1</v>
      </c>
      <c r="Y41" s="86">
        <v>1</v>
      </c>
      <c r="Z41" s="86">
        <v>3</v>
      </c>
      <c r="AA41" s="86">
        <v>3</v>
      </c>
      <c r="AB41" s="86">
        <v>1</v>
      </c>
      <c r="AC41" s="86">
        <v>1</v>
      </c>
      <c r="AD41" s="86">
        <v>1</v>
      </c>
      <c r="AE41" s="86">
        <v>3</v>
      </c>
      <c r="AF41" s="87">
        <v>3</v>
      </c>
      <c r="AG41" s="67">
        <f t="shared" si="1"/>
        <v>1.7333333333333334</v>
      </c>
      <c r="AH41" s="68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2.0666666666666669</v>
      </c>
      <c r="B42" s="84" t="s">
        <v>39</v>
      </c>
      <c r="C42" s="85">
        <v>3</v>
      </c>
      <c r="D42" s="86">
        <v>1</v>
      </c>
      <c r="E42" s="86">
        <v>1</v>
      </c>
      <c r="F42" s="86">
        <v>1</v>
      </c>
      <c r="G42" s="86">
        <v>1</v>
      </c>
      <c r="H42" s="86">
        <v>3</v>
      </c>
      <c r="I42" s="86">
        <v>3</v>
      </c>
      <c r="J42" s="86">
        <v>1</v>
      </c>
      <c r="K42" s="86">
        <v>2</v>
      </c>
      <c r="L42" s="86">
        <v>1</v>
      </c>
      <c r="M42" s="86">
        <v>3</v>
      </c>
      <c r="N42" s="86">
        <v>3</v>
      </c>
      <c r="O42" s="86">
        <v>1</v>
      </c>
      <c r="P42" s="86">
        <v>1</v>
      </c>
      <c r="Q42" s="86">
        <v>1</v>
      </c>
      <c r="R42" s="86">
        <v>3</v>
      </c>
      <c r="S42" s="86">
        <v>1</v>
      </c>
      <c r="T42" s="86">
        <v>1</v>
      </c>
      <c r="U42" s="86">
        <v>1</v>
      </c>
      <c r="V42" s="86">
        <v>1</v>
      </c>
      <c r="W42" s="86">
        <v>2</v>
      </c>
      <c r="X42" s="86">
        <v>3</v>
      </c>
      <c r="Y42" s="86">
        <v>3</v>
      </c>
      <c r="Z42" s="86">
        <v>3</v>
      </c>
      <c r="AA42" s="86">
        <v>3</v>
      </c>
      <c r="AB42" s="86">
        <v>3</v>
      </c>
      <c r="AC42" s="86">
        <v>3</v>
      </c>
      <c r="AD42" s="86">
        <v>3</v>
      </c>
      <c r="AE42" s="86">
        <v>3</v>
      </c>
      <c r="AF42" s="87">
        <v>3</v>
      </c>
      <c r="AG42" s="67">
        <f t="shared" si="1"/>
        <v>2.0666666666666669</v>
      </c>
      <c r="AH42" s="68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4" t="s">
        <v>41</v>
      </c>
      <c r="C43" s="85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7"/>
      <c r="AG43" s="67" t="str">
        <f t="shared" si="1"/>
        <v xml:space="preserve"> </v>
      </c>
      <c r="AH43" s="68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9"/>
      <c r="C44" s="90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2"/>
      <c r="AG44" s="67" t="str">
        <f t="shared" si="1"/>
        <v xml:space="preserve"> </v>
      </c>
      <c r="AH44" s="68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9"/>
      <c r="C45" s="90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2"/>
      <c r="AG45" s="67" t="str">
        <f t="shared" si="1"/>
        <v xml:space="preserve"> </v>
      </c>
      <c r="AH45" s="68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9"/>
      <c r="C46" s="90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2"/>
      <c r="AG46" s="67" t="str">
        <f t="shared" si="1"/>
        <v xml:space="preserve"> </v>
      </c>
      <c r="AH46" s="68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9"/>
      <c r="C47" s="90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2"/>
      <c r="AG47" s="67" t="str">
        <f t="shared" si="1"/>
        <v xml:space="preserve"> </v>
      </c>
      <c r="AH47" s="68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9"/>
      <c r="C48" s="90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2"/>
      <c r="AG48" s="67" t="str">
        <f t="shared" si="1"/>
        <v xml:space="preserve"> </v>
      </c>
      <c r="AH48" s="68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9"/>
      <c r="C49" s="90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2"/>
      <c r="AG49" s="67" t="str">
        <f t="shared" si="1"/>
        <v xml:space="preserve"> </v>
      </c>
      <c r="AH49" s="68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9"/>
      <c r="C50" s="90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1"/>
      <c r="AF50" s="92"/>
      <c r="AG50" s="69" t="str">
        <f t="shared" ref="AG50:AG52" si="4">IFERROR(AVERAGE(C50:AF50)," ")</f>
        <v xml:space="preserve"> </v>
      </c>
      <c r="AH50" s="68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9"/>
      <c r="C51" s="90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2"/>
      <c r="AG51" s="69" t="str">
        <f t="shared" si="4"/>
        <v xml:space="preserve"> </v>
      </c>
      <c r="AH51" s="68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93"/>
      <c r="C52" s="94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6"/>
      <c r="AG52" s="69" t="str">
        <f t="shared" si="4"/>
        <v xml:space="preserve"> </v>
      </c>
      <c r="AH52" s="68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0">
        <f>IFERROR(AVERAGE(C3:C52),0)</f>
        <v>3.6</v>
      </c>
      <c r="D53" s="70">
        <f t="shared" ref="D53:AE53" si="5">IFERROR(AVERAGE(D3:D52),0)</f>
        <v>2.0249999999999999</v>
      </c>
      <c r="E53" s="70">
        <f t="shared" si="5"/>
        <v>2.1749999999999998</v>
      </c>
      <c r="F53" s="70">
        <f t="shared" si="5"/>
        <v>2.25</v>
      </c>
      <c r="G53" s="70">
        <f t="shared" si="5"/>
        <v>2</v>
      </c>
      <c r="H53" s="70">
        <f t="shared" si="5"/>
        <v>2.125</v>
      </c>
      <c r="I53" s="70">
        <f t="shared" si="5"/>
        <v>2.4</v>
      </c>
      <c r="J53" s="70">
        <f t="shared" si="5"/>
        <v>2.0750000000000002</v>
      </c>
      <c r="K53" s="70">
        <f t="shared" si="5"/>
        <v>2.25</v>
      </c>
      <c r="L53" s="70">
        <f t="shared" si="5"/>
        <v>2.0499999999999998</v>
      </c>
      <c r="M53" s="70">
        <f t="shared" si="5"/>
        <v>2.125</v>
      </c>
      <c r="N53" s="70">
        <f t="shared" si="5"/>
        <v>2.1749999999999998</v>
      </c>
      <c r="O53" s="70">
        <f t="shared" si="5"/>
        <v>2.35</v>
      </c>
      <c r="P53" s="70">
        <f t="shared" si="5"/>
        <v>2.2000000000000002</v>
      </c>
      <c r="Q53" s="70">
        <f t="shared" si="5"/>
        <v>2.0499999999999998</v>
      </c>
      <c r="R53" s="70">
        <f t="shared" si="5"/>
        <v>2.2000000000000002</v>
      </c>
      <c r="S53" s="70">
        <f t="shared" si="5"/>
        <v>1.35</v>
      </c>
      <c r="T53" s="70">
        <f t="shared" si="5"/>
        <v>2.2999999999999998</v>
      </c>
      <c r="U53" s="70">
        <f t="shared" si="5"/>
        <v>2.2250000000000001</v>
      </c>
      <c r="V53" s="70">
        <f t="shared" si="5"/>
        <v>2.0750000000000002</v>
      </c>
      <c r="W53" s="70">
        <f t="shared" si="5"/>
        <v>2.0750000000000002</v>
      </c>
      <c r="X53" s="70">
        <f t="shared" si="5"/>
        <v>2.15</v>
      </c>
      <c r="Y53" s="70">
        <f t="shared" si="5"/>
        <v>2.15</v>
      </c>
      <c r="Z53" s="70">
        <f t="shared" si="5"/>
        <v>2.125</v>
      </c>
      <c r="AA53" s="70">
        <f t="shared" si="5"/>
        <v>2.1749999999999998</v>
      </c>
      <c r="AB53" s="70">
        <f t="shared" si="5"/>
        <v>2.1</v>
      </c>
      <c r="AC53" s="70">
        <f t="shared" si="5"/>
        <v>2.15</v>
      </c>
      <c r="AD53" s="70">
        <f t="shared" si="5"/>
        <v>2.15</v>
      </c>
      <c r="AE53" s="70">
        <f t="shared" si="5"/>
        <v>2.0750000000000002</v>
      </c>
      <c r="AF53" s="71">
        <f t="shared" ref="AF53" si="6">IFERROR(AVERAGE(AF3:AF52),0)</f>
        <v>2.15</v>
      </c>
      <c r="AG53" s="117">
        <f>IFERROR(AVERAGE(AG3:AG52),0)</f>
        <v>2.2341666666666664</v>
      </c>
      <c r="AH53" s="119"/>
    </row>
    <row r="54" spans="1:52" ht="75" customHeight="1" thickBot="1" x14ac:dyDescent="0.35">
      <c r="A54" s="14"/>
      <c r="B54" s="19" t="s">
        <v>52</v>
      </c>
      <c r="C54" s="72" t="str">
        <f>IF(AND(C53&gt;=1.5,C53&lt;=5),"ÖĞRETİLDİ",IF(AND(C53&lt;=1.49,C53&gt;0),"ÖĞRETİLEMEDİ",IF(C53=0," ")))</f>
        <v>ÖĞRETİLDİ</v>
      </c>
      <c r="D54" s="72" t="str">
        <f t="shared" ref="D54:AF54" si="7">IF(AND(D53&gt;=1.5,D53&lt;=5),"ÖĞRETİLDİ",IF(AND(D53&lt;=1.49,D53&gt;0),"ÖĞRETİLEMEDİ",IF(D53=0," ")))</f>
        <v>ÖĞRETİLDİ</v>
      </c>
      <c r="E54" s="72" t="str">
        <f t="shared" si="7"/>
        <v>ÖĞRETİLDİ</v>
      </c>
      <c r="F54" s="72" t="str">
        <f t="shared" si="7"/>
        <v>ÖĞRETİLDİ</v>
      </c>
      <c r="G54" s="72" t="str">
        <f t="shared" si="7"/>
        <v>ÖĞRETİLDİ</v>
      </c>
      <c r="H54" s="72" t="str">
        <f t="shared" si="7"/>
        <v>ÖĞRETİLDİ</v>
      </c>
      <c r="I54" s="72" t="str">
        <f t="shared" si="7"/>
        <v>ÖĞRETİLDİ</v>
      </c>
      <c r="J54" s="72" t="str">
        <f t="shared" si="7"/>
        <v>ÖĞRETİLDİ</v>
      </c>
      <c r="K54" s="72" t="str">
        <f t="shared" si="7"/>
        <v>ÖĞRETİLDİ</v>
      </c>
      <c r="L54" s="72" t="str">
        <f t="shared" si="7"/>
        <v>ÖĞRETİLDİ</v>
      </c>
      <c r="M54" s="72" t="str">
        <f t="shared" si="7"/>
        <v>ÖĞRETİLDİ</v>
      </c>
      <c r="N54" s="72" t="str">
        <f t="shared" si="7"/>
        <v>ÖĞRETİLDİ</v>
      </c>
      <c r="O54" s="72" t="str">
        <f t="shared" si="7"/>
        <v>ÖĞRETİLDİ</v>
      </c>
      <c r="P54" s="72" t="str">
        <f t="shared" si="7"/>
        <v>ÖĞRETİLDİ</v>
      </c>
      <c r="Q54" s="72" t="str">
        <f t="shared" si="7"/>
        <v>ÖĞRETİLDİ</v>
      </c>
      <c r="R54" s="72" t="str">
        <f t="shared" si="7"/>
        <v>ÖĞRETİLDİ</v>
      </c>
      <c r="S54" s="72" t="str">
        <f t="shared" si="7"/>
        <v>ÖĞRETİLEMEDİ</v>
      </c>
      <c r="T54" s="72" t="str">
        <f t="shared" si="7"/>
        <v>ÖĞRETİLDİ</v>
      </c>
      <c r="U54" s="72" t="str">
        <f t="shared" si="7"/>
        <v>ÖĞRETİLDİ</v>
      </c>
      <c r="V54" s="72" t="str">
        <f t="shared" si="7"/>
        <v>ÖĞRETİLDİ</v>
      </c>
      <c r="W54" s="72" t="str">
        <f t="shared" si="7"/>
        <v>ÖĞRETİLDİ</v>
      </c>
      <c r="X54" s="72" t="str">
        <f t="shared" si="7"/>
        <v>ÖĞRETİLDİ</v>
      </c>
      <c r="Y54" s="72" t="str">
        <f t="shared" si="7"/>
        <v>ÖĞRETİLDİ</v>
      </c>
      <c r="Z54" s="72" t="str">
        <f t="shared" si="7"/>
        <v>ÖĞRETİLDİ</v>
      </c>
      <c r="AA54" s="72" t="str">
        <f t="shared" si="7"/>
        <v>ÖĞRETİLDİ</v>
      </c>
      <c r="AB54" s="72" t="str">
        <f t="shared" si="7"/>
        <v>ÖĞRETİLDİ</v>
      </c>
      <c r="AC54" s="72" t="str">
        <f t="shared" si="7"/>
        <v>ÖĞRETİLDİ</v>
      </c>
      <c r="AD54" s="72" t="str">
        <f t="shared" si="7"/>
        <v>ÖĞRETİLDİ</v>
      </c>
      <c r="AE54" s="72" t="str">
        <f t="shared" si="7"/>
        <v>ÖĞRETİLDİ</v>
      </c>
      <c r="AF54" s="72" t="str">
        <f t="shared" si="7"/>
        <v>ÖĞRETİLDİ</v>
      </c>
      <c r="AG54" s="118"/>
      <c r="AH54" s="120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F57" si="8">D53</f>
        <v>2.0249999999999999</v>
      </c>
      <c r="E57" s="28">
        <f t="shared" si="8"/>
        <v>2.1749999999999998</v>
      </c>
      <c r="F57" s="28">
        <f t="shared" si="8"/>
        <v>2.25</v>
      </c>
      <c r="G57" s="28">
        <f t="shared" si="8"/>
        <v>2</v>
      </c>
      <c r="H57" s="28">
        <f t="shared" si="8"/>
        <v>2.125</v>
      </c>
      <c r="I57" s="29">
        <f t="shared" si="8"/>
        <v>2.4</v>
      </c>
      <c r="J57" s="29">
        <f t="shared" si="8"/>
        <v>2.0750000000000002</v>
      </c>
      <c r="K57" s="29">
        <f t="shared" si="8"/>
        <v>2.25</v>
      </c>
      <c r="L57" s="29">
        <f t="shared" si="8"/>
        <v>2.0499999999999998</v>
      </c>
      <c r="M57" s="29">
        <f t="shared" si="8"/>
        <v>2.125</v>
      </c>
      <c r="N57" s="29">
        <f t="shared" si="8"/>
        <v>2.1749999999999998</v>
      </c>
      <c r="O57" s="29">
        <f t="shared" si="8"/>
        <v>2.35</v>
      </c>
      <c r="P57" s="29">
        <f t="shared" si="8"/>
        <v>2.2000000000000002</v>
      </c>
      <c r="Q57" s="29">
        <f t="shared" si="8"/>
        <v>2.0499999999999998</v>
      </c>
      <c r="R57" s="29">
        <f t="shared" si="8"/>
        <v>2.2000000000000002</v>
      </c>
      <c r="S57" s="29">
        <f t="shared" si="8"/>
        <v>1.35</v>
      </c>
      <c r="T57" s="29">
        <f t="shared" si="8"/>
        <v>2.2999999999999998</v>
      </c>
      <c r="U57" s="28">
        <f t="shared" si="8"/>
        <v>2.2250000000000001</v>
      </c>
      <c r="V57" s="28">
        <f t="shared" si="8"/>
        <v>2.0750000000000002</v>
      </c>
      <c r="W57" s="28">
        <f t="shared" si="8"/>
        <v>2.0750000000000002</v>
      </c>
      <c r="X57" s="28">
        <f t="shared" si="8"/>
        <v>2.15</v>
      </c>
      <c r="Y57" s="28">
        <f t="shared" si="8"/>
        <v>2.15</v>
      </c>
      <c r="Z57" s="28">
        <f t="shared" si="8"/>
        <v>2.125</v>
      </c>
      <c r="AA57" s="28">
        <f t="shared" si="8"/>
        <v>2.1749999999999998</v>
      </c>
      <c r="AB57" s="28">
        <f t="shared" si="8"/>
        <v>2.1</v>
      </c>
      <c r="AC57" s="28">
        <f t="shared" si="8"/>
        <v>2.15</v>
      </c>
      <c r="AD57" s="28">
        <f t="shared" si="8"/>
        <v>2.15</v>
      </c>
      <c r="AE57" s="28">
        <f t="shared" si="8"/>
        <v>2.0750000000000002</v>
      </c>
      <c r="AF57" s="30">
        <f t="shared" si="8"/>
        <v>2.15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M.4.1.1.1. 4, 5 ve 6 basamaklı doğal sayıları okur ve yazar.</v>
      </c>
      <c r="D58" s="34" t="str">
        <f t="shared" ref="D58:AF58" si="9">D2</f>
        <v>M.4.1.1.2. 10 000’e kadar (10 000 dâhil) yüzer ve biner sayar.</v>
      </c>
      <c r="E58" s="34" t="str">
        <f t="shared" si="9"/>
        <v>M.4.1.1.3. 4, 5 ve 6 basamaklı doğal sayıların bölüklerini ve basamaklarını, basamaklarındaki rakamların basamak değerlerini belirler ve çözümler.</v>
      </c>
      <c r="F58" s="34" t="str">
        <f t="shared" si="9"/>
        <v>M.4.1.1.4. Doğal sayıları en yakın onluğa veya yüzlüğe yuvarlar.</v>
      </c>
      <c r="G58" s="34" t="str">
        <f t="shared" si="9"/>
        <v>M.4.1.1.5. En çok altı basamaklı doğal sayıları büyük/küçük sembolü kullanarak sıralar.</v>
      </c>
      <c r="H58" s="34" t="str">
        <f t="shared" si="9"/>
        <v>M.4.1.1.6. Belli bir kurala göre artan veya azalan sayı örüntüleri oluşturur ve kuralını açıklar.</v>
      </c>
      <c r="I58" s="34" t="str">
        <f t="shared" si="9"/>
        <v>M.4.1.2.1. En çok dört basamaklı doğal sayılarla toplama işlemini yapar.</v>
      </c>
      <c r="J58" s="34" t="str">
        <f t="shared" si="9"/>
        <v>M.4.1.3.1. En çok dört basamaklı doğal sayılarla çıkarma işlemini yapar.</v>
      </c>
      <c r="K58" s="34" t="str">
        <f t="shared" si="9"/>
        <v>M.4.1.3.2. Üç basamaklı doğal sayılardan 10’un katı olan iki basamaklı doğal sayıları ve 100’ün katı olan üç basamaklı doğal sayıları zihinden çıkarır.</v>
      </c>
      <c r="L58" s="34" t="str">
        <f t="shared" si="9"/>
        <v>M.4.1.2.2. İki doğal sayının toplamını tahmin eder ve tahminini işlem sonucu ile karşılaştırır.</v>
      </c>
      <c r="M58" s="34" t="str">
        <f t="shared" si="9"/>
        <v>M.4.1.2.3. En çok dört basamaklı doğal sayıları 100’ün katlarıyla zihinden toplar.</v>
      </c>
      <c r="N58" s="34" t="str">
        <f t="shared" si="9"/>
        <v>M.4.1.2.4. Doğal sayılarla toplama işlemini gerektiren problemleri çözer.</v>
      </c>
      <c r="O58" s="34" t="str">
        <f t="shared" si="9"/>
        <v>M.4.1.3.3. Doğal sayılarla yapılan çıkarma işleminin sonucunu tahmin eder, tahminini işlem sonucuyla karşılaştırır.</v>
      </c>
      <c r="P58" s="34" t="str">
        <f t="shared" si="9"/>
        <v>M.4.1.3.4. Doğal sayılarla toplama ve çıkarma işlemini gerektiren problemleri çözer.</v>
      </c>
      <c r="Q58" s="34" t="str">
        <f t="shared" si="9"/>
        <v>M.4.1.4.1 Üç basamaklı doğal sayılarla iki basamaklı doğal sayıları çarpar.</v>
      </c>
      <c r="R58" s="34" t="str">
        <f t="shared" si="9"/>
        <v>M.4.1.4.2. Üç doğal sayı ile yapılan çarpma işleminde sayıların birbirleriyle çarpılma sırasının değişmesinin, sonucu değiştirmediğini gösterir.</v>
      </c>
      <c r="S58" s="34" t="str">
        <f t="shared" si="9"/>
        <v>M.4.1.4.3. En çok üç basamaklı doğal sayıları 10, 100 ve 1000’in en çok dokuz katı olan doğal sayılarla; en çok iki basamaklı doğal sayıları 5, 25 ve 50 ile kısa yoldan çarpar.</v>
      </c>
      <c r="T58" s="34" t="str">
        <f t="shared" si="9"/>
        <v>M.4.1.4.4. En çok üç basamaklı doğal sayıları 10, 100 ve 1000 ile zihinden çarpar.</v>
      </c>
      <c r="U58" s="34" t="str">
        <f t="shared" si="9"/>
        <v>M.4.1.4.5. En çok iki basamaklı bir doğal sayı ile bir basamaklı bir doğal sayının çarpımını tahmin eder ve tahminini işlem sonucu ile karşılaştırır.</v>
      </c>
      <c r="V58" s="34" t="str">
        <f t="shared" si="9"/>
        <v>M.4.1.4.6. Doğal sayılarla çarpma işlemini gerektiren problemleri çözer.</v>
      </c>
      <c r="W58" s="34" t="str">
        <f t="shared" si="9"/>
        <v>M.4.1.5.1. Üç basamaklı doğal sayıları en çok iki basamaklı doğal sayılara böler.</v>
      </c>
      <c r="X58" s="34" t="str">
        <f t="shared" si="9"/>
        <v>M.4.1.5.2. En çok dört basamaklı bir sayıyı bir basamaklı bir sayıya böler.</v>
      </c>
      <c r="Y58" s="34" t="str">
        <f t="shared" si="9"/>
        <v>M.4.1.5.3. Son üç basamağı sıfır olan en çok beş basamaklı doğal sayıları 10, 100 ve 1000’e zihinden böler.</v>
      </c>
      <c r="Z58" s="34" t="str">
        <f t="shared" si="9"/>
        <v>M.4.1.5.4. Bir bölme işleminin sonucunu tahmin eder ve tahminini işlem sonucu ile karşılaştırır.</v>
      </c>
      <c r="AA58" s="34" t="str">
        <f t="shared" si="9"/>
        <v>M.4.1.5.5. Çarpma ve bölme arasındaki ilişkiyi fark eder.</v>
      </c>
      <c r="AB58" s="34" t="str">
        <f t="shared" si="9"/>
        <v>M.4.1.5.6. Doğal sayılarla en az bir bölme işlemi gerektiren problemleri çözer.</v>
      </c>
      <c r="AC58" s="34" t="str">
        <f t="shared" si="9"/>
        <v>M.4.1.5.7. Aralarında eşitlik durumu olan iki matematiksel ifadeden birinde verilmeyen değeri belirler ve eşitliğin sağlandığını açıklar.</v>
      </c>
      <c r="AD58" s="34" t="str">
        <f t="shared" si="9"/>
        <v xml:space="preserve">M.4.1.5.8. Aralarında eşitlik durumu olmayan iki matematiksel ifadenin eşit olması için yapılması gereken işlemleri
Açıklar.
</v>
      </c>
      <c r="AE58" s="34" t="str">
        <f t="shared" si="9"/>
        <v>M.4.1.6.1. Basit, bileşik ve tam sayılı kesri tanır ve modellerle gösterir.</v>
      </c>
      <c r="AF58" s="35" t="str">
        <f t="shared" si="9"/>
        <v>M.4.1.6.2. Birim kesirleri karşılaştırır ve sıralar.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4.8666666666666663</v>
      </c>
      <c r="D60" s="38">
        <f>+$AG$4</f>
        <v>2</v>
      </c>
      <c r="E60" s="38">
        <f>+$AG$5</f>
        <v>2.1666666666666665</v>
      </c>
      <c r="F60" s="38">
        <f>+$AG$6</f>
        <v>1.6</v>
      </c>
      <c r="G60" s="38">
        <f>+$AG$7</f>
        <v>1.8666666666666667</v>
      </c>
      <c r="H60" s="38">
        <f>+$AG$8</f>
        <v>2</v>
      </c>
      <c r="I60" s="38">
        <f>+$AG$9</f>
        <v>1.6</v>
      </c>
      <c r="J60" s="38">
        <f>+$AG$10</f>
        <v>2.4</v>
      </c>
      <c r="K60" s="38">
        <f>+$AG$11</f>
        <v>2.4666666666666668</v>
      </c>
      <c r="L60" s="38">
        <f>+$AG$12</f>
        <v>2.8666666666666667</v>
      </c>
      <c r="M60" s="38">
        <f>+$AG$13</f>
        <v>2.2999999999999998</v>
      </c>
      <c r="N60" s="38">
        <f>+$AG$14</f>
        <v>2.2000000000000002</v>
      </c>
      <c r="O60" s="38">
        <f>+$AG$15</f>
        <v>1.8666666666666667</v>
      </c>
      <c r="P60" s="38">
        <f>+$AG$16</f>
        <v>1.9333333333333333</v>
      </c>
      <c r="Q60" s="38">
        <f>+$AG$17</f>
        <v>2.4666666666666668</v>
      </c>
      <c r="R60" s="38">
        <f>+$AG$18</f>
        <v>2.2000000000000002</v>
      </c>
      <c r="S60" s="38">
        <f>+$AG$19</f>
        <v>1.9</v>
      </c>
      <c r="T60" s="38">
        <f>+$AG$20</f>
        <v>4.5</v>
      </c>
      <c r="U60" s="38">
        <f>+$AG$21</f>
        <v>2.7</v>
      </c>
      <c r="V60" s="38">
        <f>+$AG$22</f>
        <v>2.0333333333333332</v>
      </c>
      <c r="W60" s="38">
        <f>+$AG$23</f>
        <v>1.8666666666666667</v>
      </c>
      <c r="X60" s="38">
        <f>+$AG$24</f>
        <v>2.6333333333333333</v>
      </c>
      <c r="Y60" s="38">
        <f>+$AG$25</f>
        <v>2.1333333333333333</v>
      </c>
      <c r="Z60" s="38">
        <f>+$AG$26</f>
        <v>1.4333333333333333</v>
      </c>
      <c r="AA60" s="38">
        <f>+$AG$27</f>
        <v>1.6333333333333333</v>
      </c>
      <c r="AB60" s="38">
        <f>+$AG$28</f>
        <v>2</v>
      </c>
      <c r="AC60" s="38">
        <f>+$AG$29</f>
        <v>1.9</v>
      </c>
      <c r="AD60" s="38">
        <f>+$AG$30</f>
        <v>1.7333333333333334</v>
      </c>
      <c r="AE60" s="38">
        <f>+$AG$31</f>
        <v>2.3666666666666667</v>
      </c>
      <c r="AF60" s="38">
        <f>+$AG$32</f>
        <v>2.5</v>
      </c>
      <c r="AG60" s="38">
        <f>+$AG$33</f>
        <v>2.6</v>
      </c>
      <c r="AH60" s="38">
        <f>+$AG$34</f>
        <v>2.4</v>
      </c>
      <c r="AI60" s="38">
        <f>+$AG$35</f>
        <v>2.5</v>
      </c>
      <c r="AJ60" s="38">
        <f>+$AG$36</f>
        <v>2.5333333333333332</v>
      </c>
      <c r="AK60" s="38">
        <f>+$AG$37</f>
        <v>2.0333333333333332</v>
      </c>
      <c r="AL60" s="38">
        <f>+$AG$38</f>
        <v>1.7</v>
      </c>
      <c r="AM60" s="38">
        <f>+$AG$39</f>
        <v>1.6666666666666667</v>
      </c>
      <c r="AN60" s="38">
        <f>+$AG$40</f>
        <v>2</v>
      </c>
      <c r="AO60" s="38">
        <f>+$AG$41</f>
        <v>1.7333333333333334</v>
      </c>
      <c r="AP60" s="38">
        <f>+$AG$42</f>
        <v>2.0666666666666669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4.8666666666666663</v>
      </c>
      <c r="D64" s="46">
        <f>AG4</f>
        <v>2</v>
      </c>
      <c r="E64" s="46">
        <f>AG5</f>
        <v>2.1666666666666665</v>
      </c>
      <c r="F64" s="46">
        <f>AG6</f>
        <v>1.6</v>
      </c>
      <c r="G64" s="46">
        <f>AG7</f>
        <v>1.8666666666666667</v>
      </c>
      <c r="H64" s="46">
        <f>AG8</f>
        <v>2</v>
      </c>
      <c r="I64" s="46">
        <f>AG9</f>
        <v>1.6</v>
      </c>
      <c r="J64" s="46">
        <f>AG10</f>
        <v>2.4</v>
      </c>
      <c r="K64" s="46">
        <f>AG11</f>
        <v>2.4666666666666668</v>
      </c>
      <c r="L64" s="46">
        <f>AG12</f>
        <v>2.8666666666666667</v>
      </c>
      <c r="M64" s="46">
        <f>AG13</f>
        <v>2.2999999999999998</v>
      </c>
      <c r="N64" s="46">
        <f>AG14</f>
        <v>2.2000000000000002</v>
      </c>
      <c r="O64" s="46">
        <f>AG15</f>
        <v>1.8666666666666667</v>
      </c>
      <c r="P64" s="46">
        <f>AG16</f>
        <v>1.9333333333333333</v>
      </c>
      <c r="Q64" s="46">
        <f>AG17</f>
        <v>2.4666666666666668</v>
      </c>
      <c r="R64" s="46">
        <f>AG18</f>
        <v>2.2000000000000002</v>
      </c>
      <c r="S64" s="46">
        <f>AG19</f>
        <v>1.9</v>
      </c>
      <c r="T64" s="46">
        <f>AG20</f>
        <v>4.5</v>
      </c>
      <c r="U64" s="46">
        <f>AG21</f>
        <v>2.7</v>
      </c>
      <c r="V64" s="46">
        <f>AG22</f>
        <v>2.0333333333333332</v>
      </c>
      <c r="W64" s="46">
        <f>AG23</f>
        <v>1.8666666666666667</v>
      </c>
      <c r="X64" s="46">
        <f>AG24</f>
        <v>2.6333333333333333</v>
      </c>
      <c r="Y64" s="46">
        <f>AG25</f>
        <v>2.1333333333333333</v>
      </c>
      <c r="Z64" s="46">
        <f>AG26</f>
        <v>1.4333333333333333</v>
      </c>
      <c r="AA64" s="46">
        <f>AG27</f>
        <v>1.6333333333333333</v>
      </c>
      <c r="AB64" s="46">
        <f>AG28</f>
        <v>2</v>
      </c>
      <c r="AC64" s="46">
        <f>AG29</f>
        <v>1.9</v>
      </c>
      <c r="AD64" s="46">
        <f>AG30</f>
        <v>1.7333333333333334</v>
      </c>
      <c r="AE64" s="46">
        <f>AG31</f>
        <v>2.3666666666666667</v>
      </c>
      <c r="AF64" s="46">
        <f>AG32</f>
        <v>2.5</v>
      </c>
      <c r="AG64" s="47">
        <f>AG33</f>
        <v>2.6</v>
      </c>
      <c r="AH64" s="47">
        <f>AG34</f>
        <v>2.4</v>
      </c>
      <c r="AI64" s="47">
        <f>AG35</f>
        <v>2.5</v>
      </c>
      <c r="AJ64" s="47">
        <f>AG36</f>
        <v>2.5333333333333332</v>
      </c>
      <c r="AK64" s="47">
        <f>AG37</f>
        <v>2.0333333333333332</v>
      </c>
      <c r="AL64" s="47">
        <f>AG38</f>
        <v>1.7</v>
      </c>
      <c r="AM64" s="47">
        <f>AG39</f>
        <v>1.6666666666666667</v>
      </c>
      <c r="AN64" s="47">
        <f>AG40</f>
        <v>2</v>
      </c>
      <c r="AO64" s="47">
        <f>AG41</f>
        <v>1.7333333333333334</v>
      </c>
      <c r="AP64" s="47">
        <f>AG42</f>
        <v>2.0666666666666669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 t="str">
        <f>B43</f>
        <v>RECEP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1.35</v>
      </c>
      <c r="J68" s="51">
        <f>MATCH(I68,$C$53:$AF$53,0)</f>
        <v>17</v>
      </c>
      <c r="K68" s="52">
        <f>J68</f>
        <v>17</v>
      </c>
      <c r="L68" s="51" t="e">
        <f ca="1">HLOOKUP(I68,OFFSET(C53,0,M68,4,30-M68),4,0)</f>
        <v>#N/A</v>
      </c>
      <c r="M68" s="53">
        <f>MATCH(I68,C53:AF53,0)</f>
        <v>17</v>
      </c>
      <c r="N68" s="32"/>
      <c r="O68" s="32"/>
      <c r="P68" s="32"/>
      <c r="Q68" s="50">
        <f>LARGE($AG$3:$AG$52,1)</f>
        <v>4.8666666666666663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1.4333333333333333</v>
      </c>
      <c r="X68" s="51">
        <f>MATCH(W68,C60:AZ60,0)</f>
        <v>24</v>
      </c>
      <c r="Y68" s="52">
        <f>X68</f>
        <v>24</v>
      </c>
      <c r="Z68" s="51" t="e">
        <f ca="1">HLOOKUP(W68,OFFSET(C60,0,AA68,4,50-AA68),4,0)</f>
        <v>#N/A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10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</v>
      </c>
      <c r="J69" s="55">
        <f t="shared" ref="J69:J70" si="11">MATCH(I69,$C$53:$AF$53,0)</f>
        <v>5</v>
      </c>
      <c r="K69" s="56">
        <f>IF(J68=J69,L68,J69)</f>
        <v>5</v>
      </c>
      <c r="L69" s="55" t="e">
        <f ca="1">HLOOKUP(I69,OFFSET(C53,0,M69,4,30-M69),4,0)</f>
        <v>#N/A</v>
      </c>
      <c r="M69" s="43">
        <f>MATCH(I69,C53:AF53,0)</f>
        <v>5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1.6</v>
      </c>
      <c r="X69" s="55">
        <f>MATCH(W69,C60:AZ60,0)</f>
        <v>4</v>
      </c>
      <c r="Y69" s="56">
        <f>IF(X68=X69,Z68,X69)</f>
        <v>4</v>
      </c>
      <c r="Z69" s="55">
        <f ca="1">HLOOKUP(W69,OFFSET(C60,0,AA69,4,50-AA69),4,0)</f>
        <v>7</v>
      </c>
      <c r="AA69" s="43">
        <f>MATCH(W69,AG3:AG52,0)</f>
        <v>4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10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2.0249999999999999</v>
      </c>
      <c r="J70" s="59">
        <f t="shared" si="11"/>
        <v>2</v>
      </c>
      <c r="K70" s="60">
        <f>IF(J69=J70,L69,J70)</f>
        <v>2</v>
      </c>
      <c r="L70" s="59" t="e">
        <f ca="1">HLOOKUP(I70,OFFSET(C53,0,M70,4,30-M70),4,0)</f>
        <v>#N/A</v>
      </c>
      <c r="M70" s="49">
        <f>MATCH(I70,C53:AF53,0)</f>
        <v>2</v>
      </c>
      <c r="N70" s="32"/>
      <c r="O70" s="32"/>
      <c r="P70" s="32"/>
      <c r="Q70" s="58">
        <f>LARGE($AG$3:$AG$52,3)</f>
        <v>2.8666666666666667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1.6</v>
      </c>
      <c r="X70" s="59">
        <f>MATCH(W70,C60:AZ60,0)</f>
        <v>4</v>
      </c>
      <c r="Y70" s="60">
        <f ca="1">IF(X69=X70,Z69,X70)</f>
        <v>7</v>
      </c>
      <c r="Z70" s="59">
        <f ca="1">HLOOKUP(W70,OFFSET(C60,0,AA70,4,50-AA70),4,0)</f>
        <v>7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gU7L3GjwuEJcES1UtRKMX2X+cy4V9BQice5iJoJw1QvCWKFbBv7xAhnkxVwXSB70mys6HcTEFYZyPOg0HwfwrA==" saltValue="HX7+s86m98CFVtZxtEdVdw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sinoplu</cp:lastModifiedBy>
  <cp:lastPrinted>2019-12-08T18:13:43Z</cp:lastPrinted>
  <dcterms:created xsi:type="dcterms:W3CDTF">2019-09-10T05:38:35Z</dcterms:created>
  <dcterms:modified xsi:type="dcterms:W3CDTF">2019-12-08T19:35:05Z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