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2.Sınıf\"/>
    </mc:Choice>
  </mc:AlternateContent>
  <xr:revisionPtr revIDLastSave="0" documentId="8_{3ABC5941-481E-48E3-BD50-605896C938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W53" i="2"/>
  <c r="X53" i="2"/>
  <c r="Y53" i="2"/>
  <c r="Z53" i="2"/>
  <c r="AA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<sst xmlns="http://schemas.openxmlformats.org/spreadsheetml/2006/main" count="89" uniqueCount="83">
  <si>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</si>
  <si>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</si>
  <si>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</si>
  <si>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</si>
  <si>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</si>
  <si>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</si>
  <si>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</si>
  <si>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</si>
  <si>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</si>
  <si>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</si>
  <si>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</si>
  <si>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</si>
  <si>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</si>
  <si>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</si>
  <si>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</si>
  <si>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</si>
  <si>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</si>
  <si>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</si>
  <si>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</si>
  <si>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</si>
  <si>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</si>
  <si>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</si>
  <si>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</si>
  <si>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</si>
  <si>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</si>
  <si>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</si>
  <si>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</si>
  <si>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</si>
  <si>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</si>
  <si>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</si>
  <si>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</si>
  <si>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</si>
  <si>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</si>
  <si>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</si>
  <si>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</si>
  <si>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</si>
  <si>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</si>
  <si>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</si>
  <si>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</si>
  <si>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</si>
  <si>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</si>
  <si>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</si>
  <si>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</si>
  <si>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</si>
  <si>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</si>
  <si>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</si>
  <si>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</si>
  <si>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</si>
  <si>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</si>
  <si>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</si>
  <si>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</si>
  <si>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</si>
  <si>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</si>
  <si>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</si>
  <si>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</si>
  <si>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</si>
  <si>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</si>
  <si>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M.2.1.1.1. Nesne sayısı 100’e kadar (100 dâhil) olan bir topluluktaki nesnelerin sayısını belirler ve bu sayıyı rakamlarla yazar.</t>
  </si>
  <si>
    <t>M.2.1.1.2. Nesne sayısı 100’den az olan bir çokluğu model kullanarak onluk ve birlik gruplara ayırır, sayı ile ifade eder.</t>
  </si>
  <si>
    <t>M.2.1.1.3. Verilen bir çokluktaki nesne sayısını tahmin eder, tahminini sayarak kontrol eder.</t>
  </si>
  <si>
    <t>M.2.1.1.4. 100’den küçük doğal sayıların basamaklarını modeller üzerinde adlandırır, basamaklardaki rakamların basamak değerlerini belirtir.</t>
  </si>
  <si>
    <t>M.2.1.1.5. 100 içinde ikişer, beşer ve onar; 30 içinde üçer; 40 içinde dörder ileriye ve geriye doğru sayar.</t>
  </si>
  <si>
    <t>M.2.1.1.6. Aralarındaki fark sabit olan sayı örüntülerini tanır, örüntünün kuralını bulur ve eksik bırakılan ögeyi belirleyerek örüntüyü tamamlar</t>
  </si>
  <si>
    <t>M.2.1.1.7. 100’den küçük doğal sayılar arasında karşılaştırma ve sıralama yapar.</t>
  </si>
  <si>
    <t>M.2.1.1.8. 100’den küçük doğal sayıların hangi onluğa daha yakın olduğunu belirler.</t>
  </si>
  <si>
    <t>M.2.1.2.1. Toplamları 100’e kadar (100 dâhil) olan doğal sayılarla eldesiz ve eldeli toplama işlemini yapar.</t>
  </si>
  <si>
    <t>M.2.1.3.1. 100’e kadar olan doğal sayılarla onluk bozmayı gerektiren ve gerektirmeyen çıkarma işlemini yapar.</t>
  </si>
  <si>
    <t>M.2.1.3.2. 100 içinde 10’un katı olan iki doğal sayının farkını zihinden bulur.</t>
  </si>
  <si>
    <t>M.2.1.2.2. İki sayının toplamında verilmeyen toplananı bulur.</t>
  </si>
  <si>
    <t>M.2.1.2.3. İki doğal sayının toplamını tahmin eder ve tahminini işlem sonucuyla karşılaştırır.</t>
  </si>
  <si>
    <t>M.2.1.2.4. Zihinden toplama işlemi yapar.</t>
  </si>
  <si>
    <t>M.2.1.2.5. Doğal sayılarla toplama işlemini gerektiren problemleri çözer.</t>
  </si>
  <si>
    <t>M.2.1.3.3. Doğal sayılarla yapılan çıkarma işleminin sonucunu tahmin eder ve tahminini işlem sonucuyla karşılaştırır.</t>
  </si>
  <si>
    <t>M.2.1.3.4. Toplama ve çıkarma işlemleri arasındaki ilişkiyi fark eder.</t>
  </si>
  <si>
    <t>M.2.1.3.5. Eşit işaretinin matematiksel ifadeler arasındaki "eşitlik" anlamını fark eder</t>
  </si>
  <si>
    <t>M.2.1.3.6. Doğal sayılarla toplama ve çıkarma işlemini gerektiren problemleri çözer.</t>
  </si>
  <si>
    <t>M.2.3.5.1. Standart olmayan sıvı ölçme birimlerini kullanarak sıvıların miktarını ölçer ve karşılaştırır.</t>
  </si>
  <si>
    <t>M.2.3.5.2. Standart olmayan sıvı ölçme birimleriyle ilgili problemleri çözer.</t>
  </si>
  <si>
    <t>M.2.2.1.1. Geometrik şekilleri kenar ve köşe sayılarına göre sınıflandırır.</t>
  </si>
  <si>
    <t>M.2.2.1.2. Şekil modelleri kullanarak yapılar oluşturur, oluşturduğu yapıları çizer.</t>
  </si>
  <si>
    <t>M.2.2.1.3. Küp, kare prizma, dikdörtgen prizma, üçgen prizma, silindir ve küreyi modeller üstünde tanır ve ayırt eder.</t>
  </si>
  <si>
    <t>M.2.2.1.4. Geometrik cisim ve şekillerin yön, konum veya büyüklükleri değiştiğinde biçimsel özelliklerinin değişmediğini fark eder</t>
  </si>
  <si>
    <t>2019-2020 Eğitim Öğretim Yılı
1.Dönem 
2.Sınıf Matematik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</si>
</sst>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tabSelected="1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82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M.2.1.1.7. 100’den küçük doğal sayılar arasında karşılaştırma ve sıralama yapar.</v>
      </c>
      <c r="E4" s="65" t="str">
        <f>HLOOKUP(VERİLER!E69,VERİLER!$C$56:$AF$58,3,0)</f>
        <v>M.2.1.2.3. İki doğal sayının toplamını tahmin eder ve tahminini işlem sonucuyla karşılaştırır.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M.2.1.1.2. Nesne sayısı 100’den az olan bir çokluğu model kullanarak onluk ve birlik gruplara ayırır, sayı ile ifade eder.</v>
      </c>
      <c r="E7" s="65" t="str">
        <f ca="1">HLOOKUP(VERİLER!K69,VERİLER!$C$56:$AF$58,3,0)</f>
        <v>M.2.1.1.5. 100 içinde ikişer, beşer ve onar; 30 içinde üçer; 40 içinde dörder ileriye ve geriye doğru sayar.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2.92</v>
      </c>
      <c r="E9" s="64">
        <f>IFERROR(LARGE(VERİLER!AG3:AG52,2),0)</f>
        <v>2.84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1.28</v>
      </c>
      <c r="E12" s="64">
        <f>IFERROR(SMALL(VERİLER!AG3:AG52,2),0)</f>
        <v>1.44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2.0730000000000004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LoeamG/7050IdiYw+SRYOyUzjPlt1vmV0b5U/zUPgTE5r5dN19pI2uJSgRGrUZ8jeq+OtKbqnGzaY7anXRaZ1A==" saltValue="2RUXeTQeaXvO3xVb/o1pR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opLeftCell="B2" zoomScale="70" zoomScaleNormal="70" workbookViewId="0">
      <selection activeCell="AA52" sqref="B3:AA5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 t="s">
        <v>74</v>
      </c>
      <c r="U2" s="70" t="s">
        <v>75</v>
      </c>
      <c r="V2" s="70" t="s">
        <v>76</v>
      </c>
      <c r="W2" s="70" t="s">
        <v>77</v>
      </c>
      <c r="X2" s="70" t="s">
        <v>78</v>
      </c>
      <c r="Y2" s="70" t="s">
        <v>79</v>
      </c>
      <c r="Z2" s="70" t="s">
        <v>80</v>
      </c>
      <c r="AA2" s="70" t="s">
        <v>81</v>
      </c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1.28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77">
        <v>1</v>
      </c>
      <c r="AB3" s="118"/>
      <c r="AC3" s="118"/>
      <c r="AD3" s="118"/>
      <c r="AE3" s="118"/>
      <c r="AF3" s="118"/>
      <c r="AG3" s="88">
        <f t="shared" ref="AG3:AG49" si="1">IFERROR(AVERAGE(C3:AF3)," ")</f>
        <v>1.28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1.96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80">
        <v>2</v>
      </c>
      <c r="AB4" s="119"/>
      <c r="AC4" s="119"/>
      <c r="AD4" s="119"/>
      <c r="AE4" s="119"/>
      <c r="AF4" s="119"/>
      <c r="AG4" s="88">
        <f t="shared" si="1"/>
        <v>1.96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80">
        <v>2</v>
      </c>
      <c r="AB5" s="119"/>
      <c r="AC5" s="119"/>
      <c r="AD5" s="119"/>
      <c r="AE5" s="119"/>
      <c r="AF5" s="119"/>
      <c r="AG5" s="88">
        <f t="shared" si="1"/>
        <v>1.8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80">
        <v>2</v>
      </c>
      <c r="AB6" s="119"/>
      <c r="AC6" s="119"/>
      <c r="AD6" s="119"/>
      <c r="AE6" s="119"/>
      <c r="AF6" s="119"/>
      <c r="AG6" s="88">
        <f t="shared" si="1"/>
        <v>1.56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80">
        <v>2</v>
      </c>
      <c r="AB7" s="119"/>
      <c r="AC7" s="119"/>
      <c r="AD7" s="119"/>
      <c r="AE7" s="119"/>
      <c r="AF7" s="119"/>
      <c r="AG7" s="88">
        <f t="shared" si="1"/>
        <v>1.8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1.84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80">
        <v>2</v>
      </c>
      <c r="AB8" s="119"/>
      <c r="AC8" s="119"/>
      <c r="AD8" s="119"/>
      <c r="AE8" s="119"/>
      <c r="AF8" s="119"/>
      <c r="AG8" s="88">
        <f t="shared" si="1"/>
        <v>1.84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80">
        <v>1</v>
      </c>
      <c r="AB9" s="119"/>
      <c r="AC9" s="119"/>
      <c r="AD9" s="119"/>
      <c r="AE9" s="119"/>
      <c r="AF9" s="119"/>
      <c r="AG9" s="88">
        <f t="shared" si="1"/>
        <v>1.44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2.2400000000000002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80">
        <v>1</v>
      </c>
      <c r="AB10" s="119"/>
      <c r="AC10" s="119"/>
      <c r="AD10" s="119"/>
      <c r="AE10" s="119"/>
      <c r="AF10" s="119"/>
      <c r="AG10" s="88">
        <f t="shared" si="1"/>
        <v>2.2400000000000002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80">
        <v>1</v>
      </c>
      <c r="AB11" s="119"/>
      <c r="AC11" s="119"/>
      <c r="AD11" s="119"/>
      <c r="AE11" s="119"/>
      <c r="AF11" s="119"/>
      <c r="AG11" s="88">
        <f t="shared" si="1"/>
        <v>2.4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2.92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80">
        <v>3</v>
      </c>
      <c r="AB12" s="119"/>
      <c r="AC12" s="119"/>
      <c r="AD12" s="119"/>
      <c r="AE12" s="119"/>
      <c r="AF12" s="119"/>
      <c r="AG12" s="88">
        <f t="shared" si="1"/>
        <v>2.92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2.3199999999999998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80">
        <v>3</v>
      </c>
      <c r="AB13" s="119"/>
      <c r="AC13" s="119"/>
      <c r="AD13" s="119"/>
      <c r="AE13" s="119"/>
      <c r="AF13" s="119"/>
      <c r="AG13" s="88">
        <f t="shared" si="1"/>
        <v>2.3199999999999998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2.16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80">
        <v>3</v>
      </c>
      <c r="AB14" s="119"/>
      <c r="AC14" s="119"/>
      <c r="AD14" s="119"/>
      <c r="AE14" s="119"/>
      <c r="AF14" s="119"/>
      <c r="AG14" s="88">
        <f t="shared" si="1"/>
        <v>2.16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80">
        <v>2</v>
      </c>
      <c r="AB15" s="119"/>
      <c r="AC15" s="119"/>
      <c r="AD15" s="119"/>
      <c r="AE15" s="119"/>
      <c r="AF15" s="119"/>
      <c r="AG15" s="88">
        <f t="shared" si="1"/>
        <v>1.84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2.08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80">
        <v>1</v>
      </c>
      <c r="AB16" s="119"/>
      <c r="AC16" s="119"/>
      <c r="AD16" s="119"/>
      <c r="AE16" s="119"/>
      <c r="AF16" s="119"/>
      <c r="AG16" s="88">
        <f t="shared" si="1"/>
        <v>2.08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2.4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80">
        <v>3</v>
      </c>
      <c r="AB17" s="119"/>
      <c r="AC17" s="119"/>
      <c r="AD17" s="119"/>
      <c r="AE17" s="119"/>
      <c r="AF17" s="119"/>
      <c r="AG17" s="88">
        <f t="shared" si="1"/>
        <v>2.4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2.04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80">
        <v>2</v>
      </c>
      <c r="AB18" s="119"/>
      <c r="AC18" s="119"/>
      <c r="AD18" s="119"/>
      <c r="AE18" s="119"/>
      <c r="AF18" s="119"/>
      <c r="AG18" s="88">
        <f t="shared" si="1"/>
        <v>2.04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1.92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80">
        <v>1</v>
      </c>
      <c r="AB19" s="119"/>
      <c r="AC19" s="119"/>
      <c r="AD19" s="119"/>
      <c r="AE19" s="119"/>
      <c r="AF19" s="119"/>
      <c r="AG19" s="88">
        <f t="shared" si="1"/>
        <v>1.92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2.3199999999999998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80">
        <v>2</v>
      </c>
      <c r="AB20" s="119"/>
      <c r="AC20" s="119"/>
      <c r="AD20" s="119"/>
      <c r="AE20" s="119"/>
      <c r="AF20" s="119"/>
      <c r="AG20" s="88">
        <f t="shared" si="1"/>
        <v>2.3199999999999998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2.84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80">
        <v>3</v>
      </c>
      <c r="AB21" s="119"/>
      <c r="AC21" s="119"/>
      <c r="AD21" s="119"/>
      <c r="AE21" s="119"/>
      <c r="AF21" s="119"/>
      <c r="AG21" s="88">
        <f t="shared" si="1"/>
        <v>2.84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2.04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80">
        <v>3</v>
      </c>
      <c r="AB22" s="119"/>
      <c r="AC22" s="119"/>
      <c r="AD22" s="119"/>
      <c r="AE22" s="119"/>
      <c r="AF22" s="119"/>
      <c r="AG22" s="88">
        <f t="shared" si="1"/>
        <v>2.04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80">
        <v>1</v>
      </c>
      <c r="AB23" s="119"/>
      <c r="AC23" s="119"/>
      <c r="AD23" s="119"/>
      <c r="AE23" s="119"/>
      <c r="AF23" s="119"/>
      <c r="AG23" s="88">
        <f t="shared" si="1"/>
        <v>1.84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2.64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80">
        <v>2</v>
      </c>
      <c r="AB24" s="119"/>
      <c r="AC24" s="119"/>
      <c r="AD24" s="119"/>
      <c r="AE24" s="119"/>
      <c r="AF24" s="119"/>
      <c r="AG24" s="88">
        <f t="shared" si="1"/>
        <v>2.64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2.16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80">
        <v>3</v>
      </c>
      <c r="AB25" s="119"/>
      <c r="AC25" s="119"/>
      <c r="AD25" s="119"/>
      <c r="AE25" s="119"/>
      <c r="AF25" s="119"/>
      <c r="AG25" s="88">
        <f t="shared" si="1"/>
        <v>2.16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1.52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80">
        <v>2</v>
      </c>
      <c r="AB26" s="119"/>
      <c r="AC26" s="119"/>
      <c r="AD26" s="119"/>
      <c r="AE26" s="119"/>
      <c r="AF26" s="119"/>
      <c r="AG26" s="88">
        <f t="shared" si="1"/>
        <v>1.52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1.52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80">
        <v>1</v>
      </c>
      <c r="AB27" s="119"/>
      <c r="AC27" s="119"/>
      <c r="AD27" s="119"/>
      <c r="AE27" s="119"/>
      <c r="AF27" s="119"/>
      <c r="AG27" s="88">
        <f t="shared" si="1"/>
        <v>1.52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80">
        <v>1</v>
      </c>
      <c r="AB28" s="119"/>
      <c r="AC28" s="119"/>
      <c r="AD28" s="119"/>
      <c r="AE28" s="119"/>
      <c r="AF28" s="119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1.84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80">
        <v>1</v>
      </c>
      <c r="AB29" s="119"/>
      <c r="AC29" s="119"/>
      <c r="AD29" s="119"/>
      <c r="AE29" s="119"/>
      <c r="AF29" s="119"/>
      <c r="AG29" s="88">
        <f t="shared" si="1"/>
        <v>1.84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1.88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80">
        <v>1</v>
      </c>
      <c r="AB30" s="119"/>
      <c r="AC30" s="119"/>
      <c r="AD30" s="119"/>
      <c r="AE30" s="119"/>
      <c r="AF30" s="119"/>
      <c r="AG30" s="88">
        <f t="shared" si="1"/>
        <v>1.88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2.44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80">
        <v>2</v>
      </c>
      <c r="AB31" s="119"/>
      <c r="AC31" s="119"/>
      <c r="AD31" s="119"/>
      <c r="AE31" s="119"/>
      <c r="AF31" s="119"/>
      <c r="AG31" s="88">
        <f t="shared" si="1"/>
        <v>2.44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80">
        <v>2</v>
      </c>
      <c r="AB32" s="119"/>
      <c r="AC32" s="119"/>
      <c r="AD32" s="119"/>
      <c r="AE32" s="119"/>
      <c r="AF32" s="119"/>
      <c r="AG32" s="88">
        <f t="shared" si="1"/>
        <v>2.52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80">
        <v>2</v>
      </c>
      <c r="AB33" s="119"/>
      <c r="AC33" s="119"/>
      <c r="AD33" s="119"/>
      <c r="AE33" s="119"/>
      <c r="AF33" s="119"/>
      <c r="AG33" s="88">
        <f t="shared" si="1"/>
        <v>2.52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2.44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80">
        <v>2</v>
      </c>
      <c r="AB34" s="119"/>
      <c r="AC34" s="119"/>
      <c r="AD34" s="119"/>
      <c r="AE34" s="119"/>
      <c r="AF34" s="119"/>
      <c r="AG34" s="88">
        <f t="shared" si="1"/>
        <v>2.44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80">
        <v>3</v>
      </c>
      <c r="AB35" s="119"/>
      <c r="AC35" s="119"/>
      <c r="AD35" s="119"/>
      <c r="AE35" s="119"/>
      <c r="AF35" s="119"/>
      <c r="AG35" s="88">
        <f t="shared" si="1"/>
        <v>2.6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80">
        <v>3</v>
      </c>
      <c r="AB36" s="119"/>
      <c r="AC36" s="119"/>
      <c r="AD36" s="119"/>
      <c r="AE36" s="119"/>
      <c r="AF36" s="119"/>
      <c r="AG36" s="88">
        <f t="shared" si="1"/>
        <v>2.6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2.12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80">
        <v>3</v>
      </c>
      <c r="AB37" s="119"/>
      <c r="AC37" s="119"/>
      <c r="AD37" s="119"/>
      <c r="AE37" s="119"/>
      <c r="AF37" s="119"/>
      <c r="AG37" s="88">
        <f t="shared" si="1"/>
        <v>2.12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1.76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80">
        <v>2</v>
      </c>
      <c r="AB38" s="119"/>
      <c r="AC38" s="119"/>
      <c r="AD38" s="119"/>
      <c r="AE38" s="119"/>
      <c r="AF38" s="119"/>
      <c r="AG38" s="88">
        <f t="shared" si="1"/>
        <v>1.76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1.76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80">
        <v>2</v>
      </c>
      <c r="AB39" s="119"/>
      <c r="AC39" s="119"/>
      <c r="AD39" s="119"/>
      <c r="AE39" s="119"/>
      <c r="AF39" s="119"/>
      <c r="AG39" s="88">
        <f t="shared" si="1"/>
        <v>1.76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2.08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80">
        <v>1</v>
      </c>
      <c r="AB40" s="119"/>
      <c r="AC40" s="119"/>
      <c r="AD40" s="119"/>
      <c r="AE40" s="119"/>
      <c r="AF40" s="119"/>
      <c r="AG40" s="88">
        <f t="shared" si="1"/>
        <v>2.08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1.72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80">
        <v>3</v>
      </c>
      <c r="AB41" s="119"/>
      <c r="AC41" s="119"/>
      <c r="AD41" s="119"/>
      <c r="AE41" s="119"/>
      <c r="AF41" s="119"/>
      <c r="AG41" s="88">
        <f t="shared" si="1"/>
        <v>1.72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1.76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80">
        <v>1</v>
      </c>
      <c r="AB42" s="119"/>
      <c r="AC42" s="119"/>
      <c r="AD42" s="119"/>
      <c r="AE42" s="119"/>
      <c r="AF42" s="119"/>
      <c r="AG42" s="88">
        <f t="shared" si="1"/>
        <v>1.76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119"/>
      <c r="AC43" s="119"/>
      <c r="AD43" s="119"/>
      <c r="AE43" s="119"/>
      <c r="AF43" s="119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120"/>
      <c r="AC44" s="120"/>
      <c r="AD44" s="120"/>
      <c r="AE44" s="120"/>
      <c r="AF44" s="120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120"/>
      <c r="AC45" s="120"/>
      <c r="AD45" s="120"/>
      <c r="AE45" s="120"/>
      <c r="AF45" s="120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120"/>
      <c r="AC46" s="120"/>
      <c r="AD46" s="120"/>
      <c r="AE46" s="120"/>
      <c r="AF46" s="120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120"/>
      <c r="AC47" s="120"/>
      <c r="AD47" s="120"/>
      <c r="AE47" s="120"/>
      <c r="AF47" s="120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120"/>
      <c r="AC48" s="120"/>
      <c r="AD48" s="120"/>
      <c r="AE48" s="120"/>
      <c r="AF48" s="120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120"/>
      <c r="AC49" s="120"/>
      <c r="AD49" s="120"/>
      <c r="AE49" s="120"/>
      <c r="AF49" s="120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120"/>
      <c r="AC50" s="120"/>
      <c r="AD50" s="120"/>
      <c r="AE50" s="120"/>
      <c r="AF50" s="120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120"/>
      <c r="AC51" s="120"/>
      <c r="AD51" s="120"/>
      <c r="AE51" s="120"/>
      <c r="AF51" s="120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121"/>
      <c r="AC52" s="121"/>
      <c r="AD52" s="121"/>
      <c r="AE52" s="121"/>
      <c r="AF52" s="121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>
        <f t="shared" si="5"/>
        <v>1.95</v>
      </c>
      <c r="AB53" s="72"/>
      <c r="AC53" s="72"/>
      <c r="AD53" s="72"/>
      <c r="AE53" s="72"/>
      <c r="AF53" s="72"/>
      <c r="AG53" s="114">
        <f>IFERROR(AVERAGE(AG3:AG52),0)</f>
        <v>2.0730000000000004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 t="str">
        <f t="shared" si="6"/>
        <v>ÖĞRETİLDİ</v>
      </c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M.2.1.1.1. Nesne sayısı 100’e kadar (100 dâhil) olan bir topluluktaki nesnelerin sayısını belirler ve bu sayıyı rakamlarla yazar.</v>
      </c>
      <c r="D58" s="34" t="str">
        <f t="shared" ref="D58:AF58" si="8">D2</f>
        <v>M.2.1.1.2. Nesne sayısı 100’den az olan bir çokluğu model kullanarak onluk ve birlik gruplara ayırır, sayı ile ifade eder.</v>
      </c>
      <c r="E58" s="34" t="str">
        <f t="shared" si="8"/>
        <v>M.2.1.1.3. Verilen bir çokluktaki nesne sayısını tahmin eder, tahminini sayarak kontrol eder.</v>
      </c>
      <c r="F58" s="34" t="str">
        <f t="shared" si="8"/>
        <v>M.2.1.1.4. 100’den küçük doğal sayıların basamaklarını modeller üzerinde adlandırır, basamaklardaki rakamların basamak değerlerini belirtir.</v>
      </c>
      <c r="G58" s="34" t="str">
        <f t="shared" si="8"/>
        <v>M.2.1.1.5. 100 içinde ikişer, beşer ve onar; 30 içinde üçer; 40 içinde dörder ileriye ve geriye doğru sayar.</v>
      </c>
      <c r="H58" s="34" t="str">
        <f t="shared" si="8"/>
        <v>M.2.1.1.6. Aralarındaki fark sabit olan sayı örüntülerini tanır, örüntünün kuralını bulur ve eksik bırakılan ögeyi belirleyerek örüntüyü tamamlar</v>
      </c>
      <c r="I58" s="34" t="str">
        <f t="shared" si="8"/>
        <v>M.2.1.1.7. 100’den küçük doğal sayılar arasında karşılaştırma ve sıralama yapar.</v>
      </c>
      <c r="J58" s="34" t="str">
        <f t="shared" si="8"/>
        <v>M.2.1.1.8. 100’den küçük doğal sayıların hangi onluğa daha yakın olduğunu belirler.</v>
      </c>
      <c r="K58" s="34" t="str">
        <f t="shared" si="8"/>
        <v>M.2.1.2.1. Toplamları 100’e kadar (100 dâhil) olan doğal sayılarla eldesiz ve eldeli toplama işlemini yapar.</v>
      </c>
      <c r="L58" s="34" t="str">
        <f t="shared" si="8"/>
        <v>M.2.1.3.1. 100’e kadar olan doğal sayılarla onluk bozmayı gerektiren ve gerektirmeyen çıkarma işlemini yapar.</v>
      </c>
      <c r="M58" s="34" t="str">
        <f t="shared" si="8"/>
        <v>M.2.1.3.2. 100 içinde 10’un katı olan iki doğal sayının farkını zihinden bulur.</v>
      </c>
      <c r="N58" s="34" t="str">
        <f t="shared" si="8"/>
        <v>M.2.1.2.2. İki sayının toplamında verilmeyen toplananı bulur.</v>
      </c>
      <c r="O58" s="34" t="str">
        <f t="shared" si="8"/>
        <v>M.2.1.2.3. İki doğal sayının toplamını tahmin eder ve tahminini işlem sonucuyla karşılaştırır.</v>
      </c>
      <c r="P58" s="34" t="str">
        <f t="shared" si="8"/>
        <v>M.2.1.2.4. Zihinden toplama işlemi yapar.</v>
      </c>
      <c r="Q58" s="34" t="str">
        <f t="shared" si="8"/>
        <v>M.2.1.2.5. Doğal sayılarla toplama işlemini gerektiren problemleri çözer.</v>
      </c>
      <c r="R58" s="34" t="str">
        <f t="shared" si="8"/>
        <v>M.2.1.3.3. Doğal sayılarla yapılan çıkarma işleminin sonucunu tahmin eder ve tahminini işlem sonucuyla karşılaştırır.</v>
      </c>
      <c r="S58" s="34" t="str">
        <f t="shared" si="8"/>
        <v>M.2.1.3.4. Toplama ve çıkarma işlemleri arasındaki ilişkiyi fark eder.</v>
      </c>
      <c r="T58" s="34" t="str">
        <f t="shared" si="8"/>
        <v>M.2.1.3.5. Eşit işaretinin matematiksel ifadeler arasındaki "eşitlik" anlamını fark eder</v>
      </c>
      <c r="U58" s="34" t="str">
        <f t="shared" si="8"/>
        <v>M.2.1.3.6. Doğal sayılarla toplama ve çıkarma işlemini gerektiren problemleri çözer.</v>
      </c>
      <c r="V58" s="34" t="str">
        <f t="shared" si="8"/>
        <v>M.2.3.5.1. Standart olmayan sıvı ölçme birimlerini kullanarak sıvıların miktarını ölçer ve karşılaştırır.</v>
      </c>
      <c r="W58" s="34" t="str">
        <f t="shared" si="8"/>
        <v>M.2.3.5.2. Standart olmayan sıvı ölçme birimleriyle ilgili problemleri çözer.</v>
      </c>
      <c r="X58" s="34" t="str">
        <f t="shared" si="8"/>
        <v>M.2.2.1.1. Geometrik şekilleri kenar ve köşe sayılarına göre sınıflandırır.</v>
      </c>
      <c r="Y58" s="34" t="str">
        <f t="shared" si="8"/>
        <v>M.2.2.1.2. Şekil modelleri kullanarak yapılar oluşturur, oluşturduğu yapıları çizer.</v>
      </c>
      <c r="Z58" s="34" t="str">
        <f t="shared" si="8"/>
        <v>M.2.2.1.3. Küp, kare prizma, dikdörtgen prizma, üçgen prizma, silindir ve küreyi modeller üstünde tanır ve ayırt eder.</v>
      </c>
      <c r="AA58" s="34" t="str">
        <f t="shared" si="8"/>
        <v>M.2.2.1.4. Geometrik cisim ve şekillerin yön, konum veya büyüklükleri değiştiğinde biçimsel özelliklerinin değişmediğini fark eder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1.28</v>
      </c>
      <c r="D60" s="38">
        <f>+$AG$4</f>
        <v>1.96</v>
      </c>
      <c r="E60" s="38">
        <f>+$AG$5</f>
        <v>1.8</v>
      </c>
      <c r="F60" s="38">
        <f>+$AG$6</f>
        <v>1.56</v>
      </c>
      <c r="G60" s="38">
        <f>+$AG$7</f>
        <v>1.8</v>
      </c>
      <c r="H60" s="38">
        <f>+$AG$8</f>
        <v>1.84</v>
      </c>
      <c r="I60" s="38">
        <f>+$AG$9</f>
        <v>1.44</v>
      </c>
      <c r="J60" s="38">
        <f>+$AG$10</f>
        <v>2.2400000000000002</v>
      </c>
      <c r="K60" s="38">
        <f>+$AG$11</f>
        <v>2.4</v>
      </c>
      <c r="L60" s="38">
        <f>+$AG$12</f>
        <v>2.92</v>
      </c>
      <c r="M60" s="38">
        <f>+$AG$13</f>
        <v>2.3199999999999998</v>
      </c>
      <c r="N60" s="38">
        <f>+$AG$14</f>
        <v>2.16</v>
      </c>
      <c r="O60" s="38">
        <f>+$AG$15</f>
        <v>1.84</v>
      </c>
      <c r="P60" s="38">
        <f>+$AG$16</f>
        <v>2.08</v>
      </c>
      <c r="Q60" s="38">
        <f>+$AG$17</f>
        <v>2.4</v>
      </c>
      <c r="R60" s="38">
        <f>+$AG$18</f>
        <v>2.04</v>
      </c>
      <c r="S60" s="38">
        <f>+$AG$19</f>
        <v>1.92</v>
      </c>
      <c r="T60" s="38">
        <f>+$AG$20</f>
        <v>2.3199999999999998</v>
      </c>
      <c r="U60" s="38">
        <f>+$AG$21</f>
        <v>2.84</v>
      </c>
      <c r="V60" s="38">
        <f>+$AG$22</f>
        <v>2.04</v>
      </c>
      <c r="W60" s="38">
        <f>+$AG$23</f>
        <v>1.84</v>
      </c>
      <c r="X60" s="38">
        <f>+$AG$24</f>
        <v>2.64</v>
      </c>
      <c r="Y60" s="38">
        <f>+$AG$25</f>
        <v>2.16</v>
      </c>
      <c r="Z60" s="38">
        <f>+$AG$26</f>
        <v>1.52</v>
      </c>
      <c r="AA60" s="38">
        <f>+$AG$27</f>
        <v>1.52</v>
      </c>
      <c r="AB60" s="38">
        <f>+$AG$28</f>
        <v>2</v>
      </c>
      <c r="AC60" s="38">
        <f>+$AG$29</f>
        <v>1.84</v>
      </c>
      <c r="AD60" s="38">
        <f>+$AG$30</f>
        <v>1.88</v>
      </c>
      <c r="AE60" s="38">
        <f>+$AG$31</f>
        <v>2.44</v>
      </c>
      <c r="AF60" s="38">
        <f>+$AG$32</f>
        <v>2.52</v>
      </c>
      <c r="AG60" s="38">
        <f>+$AG$33</f>
        <v>2.52</v>
      </c>
      <c r="AH60" s="38">
        <f>+$AG$34</f>
        <v>2.44</v>
      </c>
      <c r="AI60" s="38">
        <f>+$AG$35</f>
        <v>2.6</v>
      </c>
      <c r="AJ60" s="38">
        <f>+$AG$36</f>
        <v>2.6</v>
      </c>
      <c r="AK60" s="38">
        <f>+$AG$37</f>
        <v>2.12</v>
      </c>
      <c r="AL60" s="38">
        <f>+$AG$38</f>
        <v>1.76</v>
      </c>
      <c r="AM60" s="38">
        <f>+$AG$39</f>
        <v>1.76</v>
      </c>
      <c r="AN60" s="38">
        <f>+$AG$40</f>
        <v>2.08</v>
      </c>
      <c r="AO60" s="38">
        <f>+$AG$41</f>
        <v>1.72</v>
      </c>
      <c r="AP60" s="38">
        <f>+$AG$42</f>
        <v>1.76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1.28</v>
      </c>
      <c r="D64" s="46">
        <f>AG4</f>
        <v>1.96</v>
      </c>
      <c r="E64" s="46">
        <f>AG5</f>
        <v>1.8</v>
      </c>
      <c r="F64" s="46">
        <f>AG6</f>
        <v>1.56</v>
      </c>
      <c r="G64" s="46">
        <f>AG7</f>
        <v>1.8</v>
      </c>
      <c r="H64" s="46">
        <f>AG8</f>
        <v>1.84</v>
      </c>
      <c r="I64" s="46">
        <f>AG9</f>
        <v>1.44</v>
      </c>
      <c r="J64" s="46">
        <f>AG10</f>
        <v>2.2400000000000002</v>
      </c>
      <c r="K64" s="46">
        <f>AG11</f>
        <v>2.4</v>
      </c>
      <c r="L64" s="46">
        <f>AG12</f>
        <v>2.92</v>
      </c>
      <c r="M64" s="46">
        <f>AG13</f>
        <v>2.3199999999999998</v>
      </c>
      <c r="N64" s="46">
        <f>AG14</f>
        <v>2.16</v>
      </c>
      <c r="O64" s="46">
        <f>AG15</f>
        <v>1.84</v>
      </c>
      <c r="P64" s="46">
        <f>AG16</f>
        <v>2.08</v>
      </c>
      <c r="Q64" s="46">
        <f>AG17</f>
        <v>2.4</v>
      </c>
      <c r="R64" s="46">
        <f>AG18</f>
        <v>2.04</v>
      </c>
      <c r="S64" s="46">
        <f>AG19</f>
        <v>1.92</v>
      </c>
      <c r="T64" s="46">
        <f>AG20</f>
        <v>2.3199999999999998</v>
      </c>
      <c r="U64" s="46">
        <f>AG21</f>
        <v>2.84</v>
      </c>
      <c r="V64" s="46">
        <f>AG22</f>
        <v>2.04</v>
      </c>
      <c r="W64" s="46">
        <f>AG23</f>
        <v>1.84</v>
      </c>
      <c r="X64" s="46">
        <f>AG24</f>
        <v>2.64</v>
      </c>
      <c r="Y64" s="46">
        <f>AG25</f>
        <v>2.16</v>
      </c>
      <c r="Z64" s="46">
        <f>AG26</f>
        <v>1.52</v>
      </c>
      <c r="AA64" s="46">
        <f>AG27</f>
        <v>1.52</v>
      </c>
      <c r="AB64" s="46">
        <f>AG28</f>
        <v>2</v>
      </c>
      <c r="AC64" s="46">
        <f>AG29</f>
        <v>1.84</v>
      </c>
      <c r="AD64" s="46">
        <f>AG30</f>
        <v>1.88</v>
      </c>
      <c r="AE64" s="46">
        <f>AG31</f>
        <v>2.44</v>
      </c>
      <c r="AF64" s="46">
        <f>AG32</f>
        <v>2.52</v>
      </c>
      <c r="AG64" s="47">
        <f>AG33</f>
        <v>2.52</v>
      </c>
      <c r="AH64" s="47">
        <f>AG34</f>
        <v>2.44</v>
      </c>
      <c r="AI64" s="47">
        <f>AG35</f>
        <v>2.6</v>
      </c>
      <c r="AJ64" s="47">
        <f>AG36</f>
        <v>2.6</v>
      </c>
      <c r="AK64" s="47">
        <f>AG37</f>
        <v>2.12</v>
      </c>
      <c r="AL64" s="47">
        <f>AG38</f>
        <v>1.76</v>
      </c>
      <c r="AM64" s="47">
        <f>AG39</f>
        <v>1.76</v>
      </c>
      <c r="AN64" s="47">
        <f>AG40</f>
        <v>2.08</v>
      </c>
      <c r="AO64" s="47">
        <f>AG41</f>
        <v>1.72</v>
      </c>
      <c r="AP64" s="47">
        <f>AG42</f>
        <v>1.76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2.92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1.28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2.84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2.64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1.52</v>
      </c>
      <c r="X70" s="59">
        <f>MATCH(W70,C60:AZ60,0)</f>
        <v>24</v>
      </c>
      <c r="Y70" s="60">
        <f>IF(X69=X70,Z69,X70)</f>
        <v>24</v>
      </c>
      <c r="Z70" s="59">
        <f ca="1">HLOOKUP(W70,OFFSET(C60,0,AA70,4,50-AA70),4,0)</f>
        <v>25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jsa5d4jHTXvkz3nfhj0DgA25RoyolywMoM9kRVATd6nKPHNs6rFuIdhY4I+dba0UsKS2GKoUlKlNYdHNkTyFtQ==" saltValue="LKTzL5kjP9uotUzKWyhfb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2019-12-09T19:38:02Z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