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4.Sınıf\"/>
    </mc:Choice>
  </mc:AlternateContent>
  <xr:revisionPtr revIDLastSave="0" documentId="13_ncr:1_{80074586-90CD-429F-90A8-81D82EE6A8F0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4" i="2" l="1"/>
  <c r="AY64" i="2"/>
  <c r="AX64" i="2"/>
  <c r="AW64" i="2"/>
  <c r="AV64" i="2"/>
  <c r="AU64" i="2"/>
  <c r="AT64" i="2"/>
  <c r="AS64" i="2"/>
  <c r="AZ65" i="2"/>
  <c r="AY65" i="2"/>
  <c r="AX65" i="2"/>
  <c r="AW65" i="2"/>
  <c r="AV65" i="2"/>
  <c r="AU65" i="2"/>
  <c r="AT65" i="2"/>
  <c r="AS65" i="2"/>
  <c r="AR65" i="2"/>
  <c r="AQ65" i="2"/>
  <c r="AP65" i="2"/>
  <c r="U1" i="2"/>
  <c r="T1" i="2"/>
  <c r="V57" i="2"/>
  <c r="W1" i="2"/>
  <c r="X1" i="2"/>
  <c r="Y1" i="2"/>
  <c r="Z1" i="2"/>
  <c r="AA1" i="2"/>
  <c r="AB1" i="2"/>
  <c r="AC1" i="2"/>
  <c r="AD57" i="2"/>
  <c r="AE1" i="2"/>
  <c r="AF1" i="2"/>
  <c r="U54" i="2"/>
  <c r="W54" i="2"/>
  <c r="Y54" i="2"/>
  <c r="Z54" i="2"/>
  <c r="AA54" i="2"/>
  <c r="AC54" i="2"/>
  <c r="AE54" i="2"/>
  <c r="T57" i="2"/>
  <c r="U57" i="2"/>
  <c r="W57" i="2"/>
  <c r="Y57" i="2"/>
  <c r="Z57" i="2"/>
  <c r="AA57" i="2"/>
  <c r="AB57" i="2"/>
  <c r="AC57" i="2"/>
  <c r="AE57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T60" i="2"/>
  <c r="T64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S54" i="2"/>
  <c r="S58" i="2"/>
  <c r="S65" i="2"/>
  <c r="X57" i="2" l="1"/>
  <c r="AF57" i="2"/>
  <c r="AF54" i="2"/>
  <c r="X54" i="2"/>
  <c r="AD54" i="2"/>
  <c r="V54" i="2"/>
  <c r="AB54" i="2"/>
  <c r="T54" i="2"/>
  <c r="AD1" i="2"/>
  <c r="V1" i="2"/>
  <c r="S57" i="2"/>
  <c r="S1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H45" i="2" s="1"/>
  <c r="AG46" i="2"/>
  <c r="AH46" i="2" s="1"/>
  <c r="AG47" i="2"/>
  <c r="AH47" i="2" s="1"/>
  <c r="AG48" i="2"/>
  <c r="AH48" i="2" s="1"/>
  <c r="AG49" i="2"/>
  <c r="AH49" i="2" s="1"/>
  <c r="AG3" i="2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W64" i="2" l="1"/>
  <c r="W60" i="2"/>
  <c r="AC60" i="2"/>
  <c r="AC64" i="2"/>
  <c r="U60" i="2"/>
  <c r="U64" i="2"/>
  <c r="AB60" i="2"/>
  <c r="AB64" i="2"/>
  <c r="Z64" i="2"/>
  <c r="Z60" i="2"/>
  <c r="AA60" i="2"/>
  <c r="AA64" i="2"/>
  <c r="Y64" i="2"/>
  <c r="Y60" i="2"/>
  <c r="AE64" i="2"/>
  <c r="AE60" i="2"/>
  <c r="AF64" i="2"/>
  <c r="AF60" i="2"/>
  <c r="X64" i="2"/>
  <c r="X60" i="2"/>
  <c r="AD64" i="2"/>
  <c r="AD60" i="2"/>
  <c r="V64" i="2"/>
  <c r="V60" i="2"/>
  <c r="AH29" i="2"/>
  <c r="AH21" i="2"/>
  <c r="AH28" i="2"/>
  <c r="AH19" i="2"/>
  <c r="S64" i="2"/>
  <c r="S60" i="2"/>
  <c r="AH27" i="2"/>
  <c r="AH3" i="2"/>
  <c r="AH26" i="2"/>
  <c r="AH25" i="2"/>
  <c r="AH32" i="2"/>
  <c r="AH31" i="2"/>
  <c r="AH23" i="2"/>
  <c r="AH30" i="2"/>
  <c r="AH22" i="2"/>
  <c r="AH24" i="2"/>
  <c r="L60" i="2"/>
  <c r="AH12" i="2"/>
  <c r="AO65" i="2"/>
  <c r="AN65" i="2"/>
  <c r="AM65" i="2"/>
  <c r="AL65" i="2"/>
  <c r="AK65" i="2"/>
  <c r="AJ65" i="2"/>
  <c r="AI65" i="2"/>
  <c r="AH65" i="2"/>
  <c r="AG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C58" i="2"/>
  <c r="I57" i="2"/>
  <c r="O57" i="2"/>
  <c r="G57" i="2"/>
  <c r="C53" i="2" l="1"/>
  <c r="C57" i="2" l="1"/>
  <c r="C54" i="2"/>
  <c r="K57" i="2"/>
  <c r="Q57" i="2"/>
  <c r="M57" i="2"/>
  <c r="E57" i="2"/>
  <c r="P57" i="2"/>
  <c r="L57" i="2"/>
  <c r="H57" i="2"/>
  <c r="D57" i="2"/>
  <c r="R57" i="2"/>
  <c r="N57" i="2"/>
  <c r="J57" i="2"/>
  <c r="F57" i="2"/>
  <c r="C70" i="2"/>
  <c r="I70" i="2"/>
  <c r="C69" i="2"/>
  <c r="I69" i="2"/>
  <c r="C68" i="2"/>
  <c r="I68" i="2"/>
  <c r="AG4" i="2"/>
  <c r="AG50" i="2"/>
  <c r="AH50" i="2" s="1"/>
  <c r="AG51" i="2"/>
  <c r="AH51" i="2" s="1"/>
  <c r="AG52" i="2"/>
  <c r="AH52" i="2" s="1"/>
  <c r="W70" i="2" l="1"/>
  <c r="W69" i="2"/>
  <c r="W68" i="2"/>
  <c r="AH4" i="2"/>
  <c r="J70" i="2"/>
  <c r="M70" i="2"/>
  <c r="D70" i="2"/>
  <c r="G70" i="2"/>
  <c r="AX60" i="2"/>
  <c r="AT60" i="2"/>
  <c r="AZ60" i="2"/>
  <c r="AV60" i="2"/>
  <c r="AW60" i="2"/>
  <c r="AS60" i="2"/>
  <c r="AY60" i="2"/>
  <c r="AU60" i="2"/>
  <c r="AH64" i="2"/>
  <c r="AH60" i="2"/>
  <c r="Q64" i="2"/>
  <c r="Q60" i="2"/>
  <c r="H64" i="2"/>
  <c r="H60" i="2"/>
  <c r="AG64" i="2"/>
  <c r="AG60" i="2"/>
  <c r="P64" i="2"/>
  <c r="P60" i="2"/>
  <c r="AP64" i="2"/>
  <c r="AP60" i="2"/>
  <c r="M64" i="2"/>
  <c r="M60" i="2"/>
  <c r="D64" i="2"/>
  <c r="D60" i="2"/>
  <c r="C64" i="2"/>
  <c r="C60" i="2"/>
  <c r="AO64" i="2"/>
  <c r="AO60" i="2"/>
  <c r="G64" i="2"/>
  <c r="G60" i="2"/>
  <c r="AR64" i="2"/>
  <c r="AR60" i="2"/>
  <c r="AN64" i="2"/>
  <c r="AN60" i="2"/>
  <c r="AJ64" i="2"/>
  <c r="AJ60" i="2"/>
  <c r="O64" i="2"/>
  <c r="O60" i="2"/>
  <c r="J64" i="2"/>
  <c r="J60" i="2"/>
  <c r="F64" i="2"/>
  <c r="F60" i="2"/>
  <c r="AL64" i="2"/>
  <c r="AL60" i="2"/>
  <c r="AK64" i="2"/>
  <c r="AK60" i="2"/>
  <c r="K64" i="2"/>
  <c r="K60" i="2"/>
  <c r="AQ64" i="2"/>
  <c r="AQ60" i="2"/>
  <c r="AM64" i="2"/>
  <c r="AM60" i="2"/>
  <c r="AI64" i="2"/>
  <c r="AI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J69" i="2"/>
  <c r="J68" i="2"/>
  <c r="M68" i="2"/>
  <c r="D68" i="2"/>
  <c r="G68" i="2"/>
  <c r="G69" i="2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U70" i="2" l="1"/>
  <c r="T70" i="2" s="1"/>
  <c r="U69" i="2"/>
  <c r="T69" i="2" s="1"/>
  <c r="X68" i="2"/>
  <c r="AA68" i="2"/>
  <c r="Z68" i="2" s="1"/>
  <c r="U68" i="2"/>
  <c r="T68" i="2" s="1"/>
  <c r="X69" i="2"/>
  <c r="AA69" i="2"/>
  <c r="Z69" i="2" s="1"/>
  <c r="X70" i="2"/>
  <c r="AA70" i="2"/>
  <c r="Z70" i="2" s="1"/>
  <c r="L69" i="2"/>
  <c r="K70" i="2" s="1"/>
  <c r="L68" i="2"/>
  <c r="K69" i="2" s="1"/>
  <c r="L70" i="2"/>
  <c r="F69" i="2"/>
  <c r="E70" i="2" s="1"/>
  <c r="F68" i="2"/>
  <c r="F70" i="2"/>
  <c r="R70" i="2"/>
  <c r="R68" i="2"/>
  <c r="R69" i="2"/>
  <c r="E69" i="2"/>
  <c r="E4" i="5" s="1"/>
  <c r="E68" i="2"/>
  <c r="K68" i="2"/>
  <c r="N1" i="2"/>
  <c r="Q1" i="2"/>
  <c r="M1" i="2"/>
  <c r="I1" i="2"/>
  <c r="E1" i="2"/>
  <c r="J1" i="2"/>
  <c r="L1" i="2"/>
  <c r="R1" i="2"/>
  <c r="F1" i="2"/>
  <c r="P1" i="2"/>
  <c r="H1" i="2"/>
  <c r="D1" i="2"/>
  <c r="O1" i="2"/>
  <c r="K1" i="2"/>
  <c r="G1" i="2"/>
  <c r="Y70" i="2" l="1"/>
  <c r="Y69" i="2"/>
  <c r="E13" i="5" s="1"/>
  <c r="Y68" i="2"/>
  <c r="D13" i="5" s="1"/>
  <c r="S70" i="2"/>
  <c r="S68" i="2"/>
  <c r="D10" i="5" s="1"/>
  <c r="S69" i="2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<sst xmlns="http://schemas.openxmlformats.org/spreadsheetml/2006/main" count="82" uniqueCount="76">
  <si>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</si>
  <si>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</si>
  <si>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</si>
  <si>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</si>
  <si>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</si>
  <si>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</si>
  <si>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</si>
  <si>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</si>
  <si>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</si>
  <si>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</si>
  <si>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</si>
  <si>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</si>
  <si>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</si>
  <si>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</si>
  <si>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</si>
  <si>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</si>
  <si>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</si>
  <si>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</si>
  <si>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</si>
  <si>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</si>
  <si>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</si>
  <si>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</si>
  <si>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</si>
  <si>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</si>
  <si>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</si>
  <si>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</si>
  <si>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</si>
  <si>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</si>
  <si>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</si>
  <si>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</si>
  <si>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</si>
  <si>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</si>
  <si>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</si>
  <si>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</si>
  <si>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</si>
  <si>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</si>
  <si>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</si>
  <si>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</si>
  <si>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</si>
  <si>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</si>
  <si>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</si>
  <si>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</si>
  <si>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RECEP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</si>
  <si>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</si>
  <si>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</si>
  <si>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</si>
  <si>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</si>
  <si>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</si>
  <si>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</si>
  <si>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</si>
  <si>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</si>
  <si>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</si>
  <si>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</si>
  <si>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</si>
  <si>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</si>
  <si>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</si>
  <si>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</si>
  <si>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SB.4.1.1. Resmî kimlik belgesini inceleyerek kişisel kimliğine ilişkin çıkarımlarda bulunur.</t>
  </si>
  <si>
    <t>SB.4.1.2. Yaşamına ilişkin belli başlı olayları kronolojik sıraya koyar.</t>
  </si>
  <si>
    <t>SB.4.1.3. Bireysel ilgi, ihtiyaç ve yeteneklerini tanır.</t>
  </si>
  <si>
    <t>SB.4.1.4. Kendisini farklı özelliklere sahip diğer bireylerin yerine koyar.</t>
  </si>
  <si>
    <t>SB.4.1.5. Diğer bireylerin farklı özelliklerini saygı ile karşılar.</t>
  </si>
  <si>
    <t>SB.4.2.1. Sözlü, yazılı, görsel kaynaklar ve nesnelerden yararlanarak aile tarihi çalışması yapar.</t>
  </si>
  <si>
    <t>SB.4.2.2. Ailesi ve çevresindeki millî kültürü yansıtan ögeleri araştırarak örnekler verir.</t>
  </si>
  <si>
    <t>SB.4.2.3. Geleneksel çocuk oyunlarını değişim ve süreklilik açısından günümüzdeki oyunlarla karşılaştırır.</t>
  </si>
  <si>
    <t>SB.4.2.4. Millî Mücadele kahramanlarının hayatlarından hareketle Millî Mücadele’nin önemini kavrar.</t>
  </si>
  <si>
    <t>SB.4.3.2. Günlük yaşamında kullandığı mekânların krokisini çizer.</t>
  </si>
  <si>
    <t>SB.4.3.3. Yaşadığı çevredeki doğal ve beşerî unsurları ayırt eder</t>
  </si>
  <si>
    <t>SB.4.3.4. Çevresinde meydana gelen hava olaylarını gözlemleyerek bulgularını resimli grafiklere aktarır.</t>
  </si>
  <si>
    <t>SB.4.3.5. Yaşadığı yer ve çevresindeki yer şekilleri ve nüfus özellikleri hakkında çıkarımlarda bulunur.</t>
  </si>
  <si>
    <t>SB.4.3.6. Doğal afetlere yönelik gerekli hazırlıkları yapar.</t>
  </si>
  <si>
    <t>SB.4.3.1. Çevresindeki herhangi bir yerin konumu ile ilgili çıkarımlarda bulunur</t>
  </si>
  <si>
    <t>SB.4.4.1. Çevresindeki teknolojik ürünleri, kullanım alanlarına göre sınıflandırır.</t>
  </si>
  <si>
    <t>2019-2020 Eğitim Öğretim Yılı
1.Dönem 
4.Sınıf Sosyal Bilgiler 
Kazanım Değerlendirme Ölçeği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</si>
  <si>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ve/veya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</si>
  <si>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muhammet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</si>
</sst>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8" fillId="3" borderId="39" xfId="0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37" xfId="0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0" fontId="6" fillId="0" borderId="17" xfId="0" applyFont="1" applyFill="1" applyBorder="1" applyAlignment="1" applyProtection="1">
      <alignment horizontal="center" vertical="center" textRotation="90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D10" sqref="D10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101" t="s">
        <v>55</v>
      </c>
      <c r="C1" s="102"/>
      <c r="D1" s="102"/>
      <c r="E1" s="102"/>
      <c r="F1" s="103"/>
    </row>
    <row r="2" spans="2:6" ht="30.75" customHeight="1" x14ac:dyDescent="0.3">
      <c r="B2" s="107" t="s">
        <v>49</v>
      </c>
      <c r="C2" s="108"/>
      <c r="D2" s="18" t="s">
        <v>46</v>
      </c>
      <c r="E2" s="18" t="s">
        <v>47</v>
      </c>
      <c r="F2" s="11"/>
    </row>
    <row r="3" spans="2:6" ht="30" customHeight="1" x14ac:dyDescent="0.3">
      <c r="B3" s="106" t="s">
        <v>45</v>
      </c>
      <c r="C3" s="59" t="s">
        <v>43</v>
      </c>
      <c r="D3" s="60">
        <f>HLOOKUP(VERİLER!E68,VERİLER!$C$56:$AF$57,2,0)</f>
        <v>3.5714285714285716</v>
      </c>
      <c r="E3" s="60">
        <f>HLOOKUP(VERİLER!E69,VERİLER!$C$56:$AF$57,2,0)</f>
        <v>2.3571428571428572</v>
      </c>
      <c r="F3" s="112" t="s">
        <v>73</v>
      </c>
    </row>
    <row r="4" spans="2:6" ht="30" customHeight="1" x14ac:dyDescent="0.3">
      <c r="B4" s="106"/>
      <c r="C4" s="59" t="s">
        <v>44</v>
      </c>
      <c r="D4" s="61" t="str">
        <f>HLOOKUP(VERİLER!E68,VERİLER!$C$56:$AF$58,3,0)</f>
        <v>SB.4.1.1. Resmî kimlik belgesini inceleyerek kişisel kimliğine ilişkin çıkarımlarda bulunur.</v>
      </c>
      <c r="E4" s="61" t="str">
        <f>HLOOKUP(VERİLER!E69,VERİLER!$C$56:$AF$58,3,0)</f>
        <v>SB.4.3.4. Çevresinde meydana gelen hava olaylarını gözlemleyerek bulgularını resimli grafiklere aktarır.</v>
      </c>
      <c r="F4" s="113"/>
    </row>
    <row r="5" spans="2:6" ht="19.95" customHeight="1" x14ac:dyDescent="0.3">
      <c r="B5" s="118"/>
      <c r="C5" s="119"/>
      <c r="D5" s="119"/>
      <c r="E5" s="120"/>
      <c r="F5" s="113"/>
    </row>
    <row r="6" spans="2:6" ht="30" customHeight="1" x14ac:dyDescent="0.3">
      <c r="B6" s="106" t="s">
        <v>48</v>
      </c>
      <c r="C6" s="59" t="s">
        <v>43</v>
      </c>
      <c r="D6" s="60">
        <f>HLOOKUP(VERİLER!K68,VERİLER!$C$56:$AF$57,2,0)</f>
        <v>1.9761904761904763</v>
      </c>
      <c r="E6" s="60">
        <f>HLOOKUP(VERİLER!K69,VERİLER!$C$56:$AF$57,2,0)</f>
        <v>2</v>
      </c>
      <c r="F6" s="113"/>
    </row>
    <row r="7" spans="2:6" ht="30" customHeight="1" x14ac:dyDescent="0.3">
      <c r="B7" s="106"/>
      <c r="C7" s="59" t="s">
        <v>44</v>
      </c>
      <c r="D7" s="61" t="str">
        <f>HLOOKUP(VERİLER!K68,VERİLER!$C$56:$AF$58,3,0)</f>
        <v>SB.4.1.5. Diğer bireylerin farklı özelliklerini saygı ile karşılar.</v>
      </c>
      <c r="E7" s="61" t="str">
        <f>HLOOKUP(VERİLER!K69,VERİLER!$C$56:$AF$58,3,0)</f>
        <v>SB.4.3.1. Çevresindeki herhangi bir yerin konumu ile ilgili çıkarımlarda bulunur</v>
      </c>
      <c r="F7" s="114"/>
    </row>
    <row r="8" spans="2:6" ht="19.95" customHeight="1" x14ac:dyDescent="0.3">
      <c r="B8" s="109"/>
      <c r="C8" s="110"/>
      <c r="D8" s="110"/>
      <c r="E8" s="110"/>
      <c r="F8" s="111"/>
    </row>
    <row r="9" spans="2:6" ht="30" customHeight="1" x14ac:dyDescent="0.3">
      <c r="B9" s="106" t="s">
        <v>51</v>
      </c>
      <c r="C9" s="59" t="s">
        <v>43</v>
      </c>
      <c r="D9" s="60">
        <f>IFERROR(LARGE(VERİLER!AG3:AG52,1),0)</f>
        <v>5</v>
      </c>
      <c r="E9" s="60">
        <f>IFERROR(LARGE(VERİLER!AG3:AG52,2),0)</f>
        <v>4.5</v>
      </c>
      <c r="F9" s="115" t="s">
        <v>74</v>
      </c>
    </row>
    <row r="10" spans="2:6" ht="30" customHeight="1" x14ac:dyDescent="0.3">
      <c r="B10" s="106"/>
      <c r="C10" s="59" t="s">
        <v>50</v>
      </c>
      <c r="D10" s="60" t="str">
        <f>HLOOKUP(VERİLER!S68,VERİLER!C63:AZ65,3,0)</f>
        <v>RECEP</v>
      </c>
      <c r="E10" s="60" t="str">
        <f>HLOOKUP(VERİLER!S69,VERİLER!C63:AZ65,3,0)</f>
        <v>AHMET</v>
      </c>
      <c r="F10" s="116"/>
    </row>
    <row r="11" spans="2:6" ht="19.95" customHeight="1" x14ac:dyDescent="0.3">
      <c r="B11" s="62"/>
      <c r="C11" s="63"/>
      <c r="D11" s="63"/>
      <c r="E11" s="63"/>
      <c r="F11" s="116"/>
    </row>
    <row r="12" spans="2:6" ht="30" customHeight="1" x14ac:dyDescent="0.3">
      <c r="B12" s="106" t="s">
        <v>52</v>
      </c>
      <c r="C12" s="59" t="s">
        <v>43</v>
      </c>
      <c r="D12" s="60">
        <f>IFERROR(SMALL(VERİLER!AG3:AG52,1),0)</f>
        <v>1</v>
      </c>
      <c r="E12" s="60">
        <f>IFERROR(SMALL(VERİLER!AG3:AG52,2),0)</f>
        <v>1.5625</v>
      </c>
      <c r="F12" s="116"/>
    </row>
    <row r="13" spans="2:6" ht="30" customHeight="1" x14ac:dyDescent="0.3">
      <c r="B13" s="106"/>
      <c r="C13" s="59" t="s">
        <v>50</v>
      </c>
      <c r="D13" s="60" t="str">
        <f>HLOOKUP(VERİLER!Y68,VERİLER!C63:AZ65,3,0)</f>
        <v>muhammet</v>
      </c>
      <c r="E13" s="60" t="str">
        <f>HLOOKUP(VERİLER!Y69,VERİLER!C63:AZ65,3,0)</f>
        <v>MUSTAFA</v>
      </c>
      <c r="F13" s="117"/>
    </row>
    <row r="14" spans="2:6" ht="19.95" customHeight="1" x14ac:dyDescent="0.3">
      <c r="B14" s="109"/>
      <c r="C14" s="110"/>
      <c r="D14" s="110"/>
      <c r="E14" s="110"/>
      <c r="F14" s="111"/>
    </row>
    <row r="15" spans="2:6" ht="30" customHeight="1" thickBot="1" x14ac:dyDescent="0.35">
      <c r="B15" s="64" t="s">
        <v>54</v>
      </c>
      <c r="C15" s="65">
        <f>+VERİLER!AG53</f>
        <v>2.2678571428571428</v>
      </c>
      <c r="D15" s="104" t="s">
        <v>56</v>
      </c>
      <c r="E15" s="104"/>
      <c r="F15" s="105"/>
    </row>
    <row r="16" spans="2:6" ht="19.2" thickTop="1" x14ac:dyDescent="0.3"/>
  </sheetData>
  <sheetProtection algorithmName="SHA-512" hashValue="E3QMBsk67KJKZ8vaIjpMjL11TXa5pwbQIOMuoZ9izJv/1fpCLjapGtFeN4kNbj3eZ3ahjlVgjgAlZGV++ld8Ug==" saltValue="htMb6Sc88H+M6kH6+fzKTg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" zoomScale="70" zoomScaleNormal="70" workbookViewId="0">
      <selection activeCell="B2" sqref="B2:AH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3.5714285714285716</v>
      </c>
      <c r="D1" s="10">
        <f t="shared" ref="D1:AD1" si="0">+D53</f>
        <v>2.0476190476190474</v>
      </c>
      <c r="E1" s="10">
        <f t="shared" si="0"/>
        <v>2.1190476190476191</v>
      </c>
      <c r="F1" s="10">
        <f t="shared" si="0"/>
        <v>2.1904761904761907</v>
      </c>
      <c r="G1" s="10">
        <f t="shared" si="0"/>
        <v>1.9761904761904763</v>
      </c>
      <c r="H1" s="10">
        <f t="shared" si="0"/>
        <v>2.0952380952380953</v>
      </c>
      <c r="I1" s="10">
        <f t="shared" si="0"/>
        <v>2.3333333333333335</v>
      </c>
      <c r="J1" s="10">
        <f t="shared" si="0"/>
        <v>2.0238095238095237</v>
      </c>
      <c r="K1" s="10">
        <f t="shared" si="0"/>
        <v>2.1904761904761907</v>
      </c>
      <c r="L1" s="10">
        <f t="shared" si="0"/>
        <v>2</v>
      </c>
      <c r="M1" s="10">
        <f t="shared" si="0"/>
        <v>2.0952380952380953</v>
      </c>
      <c r="N1" s="10">
        <f t="shared" si="0"/>
        <v>2.1190476190476191</v>
      </c>
      <c r="O1" s="10">
        <f t="shared" si="0"/>
        <v>2.3571428571428572</v>
      </c>
      <c r="P1" s="10">
        <f t="shared" si="0"/>
        <v>2.1428571428571428</v>
      </c>
      <c r="Q1" s="10">
        <f t="shared" si="0"/>
        <v>2</v>
      </c>
      <c r="R1" s="10">
        <f t="shared" si="0"/>
        <v>2.1904761904761907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1.6" customHeight="1" thickTop="1" thickBot="1" x14ac:dyDescent="0.35">
      <c r="A2" s="13"/>
      <c r="B2" s="58"/>
      <c r="C2" s="99" t="s">
        <v>57</v>
      </c>
      <c r="D2" s="100" t="s">
        <v>58</v>
      </c>
      <c r="E2" s="84" t="s">
        <v>59</v>
      </c>
      <c r="F2" s="84" t="s">
        <v>60</v>
      </c>
      <c r="G2" s="100" t="s">
        <v>61</v>
      </c>
      <c r="H2" s="84" t="s">
        <v>62</v>
      </c>
      <c r="I2" s="84" t="s">
        <v>63</v>
      </c>
      <c r="J2" s="84" t="s">
        <v>64</v>
      </c>
      <c r="K2" s="84" t="s">
        <v>65</v>
      </c>
      <c r="L2" s="84" t="s">
        <v>71</v>
      </c>
      <c r="M2" s="84" t="s">
        <v>66</v>
      </c>
      <c r="N2" s="84" t="s">
        <v>67</v>
      </c>
      <c r="O2" s="84" t="s">
        <v>68</v>
      </c>
      <c r="P2" s="84" t="s">
        <v>69</v>
      </c>
      <c r="Q2" s="84" t="s">
        <v>70</v>
      </c>
      <c r="R2" s="84" t="s">
        <v>72</v>
      </c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5"/>
      <c r="AG2" s="86" t="s">
        <v>3</v>
      </c>
      <c r="AH2" s="87" t="s">
        <v>41</v>
      </c>
    </row>
    <row r="3" spans="1:38" ht="15" customHeight="1" x14ac:dyDescent="0.3">
      <c r="A3" s="14">
        <f>+AG3</f>
        <v>1.75</v>
      </c>
      <c r="B3" s="66" t="s">
        <v>0</v>
      </c>
      <c r="C3" s="67">
        <v>5</v>
      </c>
      <c r="D3" s="68">
        <v>4</v>
      </c>
      <c r="E3" s="68">
        <v>1</v>
      </c>
      <c r="F3" s="68">
        <v>1</v>
      </c>
      <c r="G3" s="68">
        <v>2</v>
      </c>
      <c r="H3" s="68">
        <v>2</v>
      </c>
      <c r="I3" s="68">
        <v>1</v>
      </c>
      <c r="J3" s="68">
        <v>1</v>
      </c>
      <c r="K3" s="68">
        <v>1</v>
      </c>
      <c r="L3" s="68">
        <v>1</v>
      </c>
      <c r="M3" s="68">
        <v>2</v>
      </c>
      <c r="N3" s="68">
        <v>1</v>
      </c>
      <c r="O3" s="68">
        <v>1</v>
      </c>
      <c r="P3" s="68">
        <v>1</v>
      </c>
      <c r="Q3" s="68">
        <v>1</v>
      </c>
      <c r="R3" s="68">
        <v>3</v>
      </c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9"/>
      <c r="AG3" s="90">
        <f t="shared" ref="AG3:AG19" si="1">IFERROR(AVERAGE(C3:AF3)," ")</f>
        <v>1.75</v>
      </c>
      <c r="AH3" s="91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Geliştirmeli</v>
      </c>
      <c r="AI3" s="3"/>
      <c r="AJ3" s="3"/>
      <c r="AK3" s="16"/>
      <c r="AL3" s="17"/>
    </row>
    <row r="4" spans="1:38" ht="15" customHeight="1" x14ac:dyDescent="0.3">
      <c r="A4" s="15">
        <f t="shared" ref="A4:A52" si="2">+AG4</f>
        <v>2.125</v>
      </c>
      <c r="B4" s="69" t="s">
        <v>1</v>
      </c>
      <c r="C4" s="70">
        <v>5</v>
      </c>
      <c r="D4" s="71">
        <v>3</v>
      </c>
      <c r="E4" s="71">
        <v>1</v>
      </c>
      <c r="F4" s="71">
        <v>2</v>
      </c>
      <c r="G4" s="71">
        <v>1</v>
      </c>
      <c r="H4" s="71">
        <v>2</v>
      </c>
      <c r="I4" s="71">
        <v>2</v>
      </c>
      <c r="J4" s="71">
        <v>3</v>
      </c>
      <c r="K4" s="71">
        <v>1</v>
      </c>
      <c r="L4" s="71">
        <v>2</v>
      </c>
      <c r="M4" s="71">
        <v>2</v>
      </c>
      <c r="N4" s="71">
        <v>2</v>
      </c>
      <c r="O4" s="71">
        <v>3</v>
      </c>
      <c r="P4" s="71">
        <v>1</v>
      </c>
      <c r="Q4" s="71">
        <v>2</v>
      </c>
      <c r="R4" s="71">
        <v>2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3"/>
      <c r="AG4" s="90">
        <f t="shared" si="1"/>
        <v>2.125</v>
      </c>
      <c r="AH4" s="91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16"/>
      <c r="AL4" s="17"/>
    </row>
    <row r="5" spans="1:38" ht="15" customHeight="1" x14ac:dyDescent="0.3">
      <c r="A5" s="14">
        <f t="shared" si="2"/>
        <v>1.9375</v>
      </c>
      <c r="B5" s="69" t="s">
        <v>4</v>
      </c>
      <c r="C5" s="70">
        <v>5</v>
      </c>
      <c r="D5" s="71">
        <v>2</v>
      </c>
      <c r="E5" s="71">
        <v>1</v>
      </c>
      <c r="F5" s="71">
        <v>2</v>
      </c>
      <c r="G5" s="71">
        <v>1</v>
      </c>
      <c r="H5" s="71">
        <v>2</v>
      </c>
      <c r="I5" s="71">
        <v>2</v>
      </c>
      <c r="J5" s="71">
        <v>2</v>
      </c>
      <c r="K5" s="71">
        <v>1</v>
      </c>
      <c r="L5" s="71">
        <v>2</v>
      </c>
      <c r="M5" s="71">
        <v>2</v>
      </c>
      <c r="N5" s="71">
        <v>2</v>
      </c>
      <c r="O5" s="71">
        <v>2</v>
      </c>
      <c r="P5" s="71">
        <v>1</v>
      </c>
      <c r="Q5" s="71">
        <v>2</v>
      </c>
      <c r="R5" s="71">
        <v>2</v>
      </c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3"/>
      <c r="AG5" s="90">
        <f t="shared" si="1"/>
        <v>1.9375</v>
      </c>
      <c r="AH5" s="91" t="str">
        <f t="shared" si="3"/>
        <v>Geliştirmeli</v>
      </c>
      <c r="AI5" s="3"/>
      <c r="AJ5" s="3"/>
      <c r="AK5" s="16"/>
      <c r="AL5" s="17"/>
    </row>
    <row r="6" spans="1:38" ht="15" customHeight="1" x14ac:dyDescent="0.3">
      <c r="A6" s="14">
        <f t="shared" si="2"/>
        <v>1.75</v>
      </c>
      <c r="B6" s="69" t="s">
        <v>5</v>
      </c>
      <c r="C6" s="70">
        <v>5</v>
      </c>
      <c r="D6" s="71">
        <v>1</v>
      </c>
      <c r="E6" s="71">
        <v>1</v>
      </c>
      <c r="F6" s="71">
        <v>2</v>
      </c>
      <c r="G6" s="71">
        <v>1</v>
      </c>
      <c r="H6" s="71">
        <v>2</v>
      </c>
      <c r="I6" s="71">
        <v>2</v>
      </c>
      <c r="J6" s="71">
        <v>1</v>
      </c>
      <c r="K6" s="71">
        <v>1</v>
      </c>
      <c r="L6" s="71">
        <v>2</v>
      </c>
      <c r="M6" s="71">
        <v>2</v>
      </c>
      <c r="N6" s="71">
        <v>2</v>
      </c>
      <c r="O6" s="71">
        <v>1</v>
      </c>
      <c r="P6" s="71">
        <v>1</v>
      </c>
      <c r="Q6" s="71">
        <v>2</v>
      </c>
      <c r="R6" s="71">
        <v>2</v>
      </c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3"/>
      <c r="AG6" s="90">
        <f t="shared" si="1"/>
        <v>1.75</v>
      </c>
      <c r="AH6" s="91" t="str">
        <f t="shared" si="3"/>
        <v>Geliştirmeli</v>
      </c>
      <c r="AI6" s="3"/>
      <c r="AJ6" s="3"/>
      <c r="AK6" s="16"/>
      <c r="AL6" s="17"/>
    </row>
    <row r="7" spans="1:38" ht="15" customHeight="1" x14ac:dyDescent="0.3">
      <c r="A7" s="14">
        <f t="shared" si="2"/>
        <v>2</v>
      </c>
      <c r="B7" s="69" t="s">
        <v>6</v>
      </c>
      <c r="C7" s="70">
        <v>5</v>
      </c>
      <c r="D7" s="71">
        <v>2</v>
      </c>
      <c r="E7" s="71">
        <v>1</v>
      </c>
      <c r="F7" s="71">
        <v>2</v>
      </c>
      <c r="G7" s="71">
        <v>2</v>
      </c>
      <c r="H7" s="71">
        <v>2</v>
      </c>
      <c r="I7" s="71">
        <v>2</v>
      </c>
      <c r="J7" s="71">
        <v>2</v>
      </c>
      <c r="K7" s="71">
        <v>1</v>
      </c>
      <c r="L7" s="71">
        <v>2</v>
      </c>
      <c r="M7" s="71">
        <v>2</v>
      </c>
      <c r="N7" s="71">
        <v>2</v>
      </c>
      <c r="O7" s="71">
        <v>2</v>
      </c>
      <c r="P7" s="71">
        <v>1</v>
      </c>
      <c r="Q7" s="71">
        <v>2</v>
      </c>
      <c r="R7" s="71">
        <v>2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3"/>
      <c r="AG7" s="90">
        <f t="shared" si="1"/>
        <v>2</v>
      </c>
      <c r="AH7" s="91" t="str">
        <f t="shared" si="3"/>
        <v>Geliştirmeli</v>
      </c>
      <c r="AI7" s="3"/>
      <c r="AJ7" s="3"/>
      <c r="AK7" s="16"/>
      <c r="AL7" s="17"/>
    </row>
    <row r="8" spans="1:38" ht="15" customHeight="1" x14ac:dyDescent="0.3">
      <c r="A8" s="14">
        <f t="shared" si="2"/>
        <v>2.0625</v>
      </c>
      <c r="B8" s="69" t="s">
        <v>7</v>
      </c>
      <c r="C8" s="70">
        <v>5</v>
      </c>
      <c r="D8" s="71">
        <v>3</v>
      </c>
      <c r="E8" s="71">
        <v>2</v>
      </c>
      <c r="F8" s="71">
        <v>2</v>
      </c>
      <c r="G8" s="71">
        <v>2</v>
      </c>
      <c r="H8" s="71">
        <v>1</v>
      </c>
      <c r="I8" s="71">
        <v>1</v>
      </c>
      <c r="J8" s="71">
        <v>3</v>
      </c>
      <c r="K8" s="71">
        <v>2</v>
      </c>
      <c r="L8" s="71">
        <v>2</v>
      </c>
      <c r="M8" s="71">
        <v>1</v>
      </c>
      <c r="N8" s="71">
        <v>1</v>
      </c>
      <c r="O8" s="71">
        <v>3</v>
      </c>
      <c r="P8" s="71">
        <v>2</v>
      </c>
      <c r="Q8" s="71">
        <v>2</v>
      </c>
      <c r="R8" s="71">
        <v>1</v>
      </c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3"/>
      <c r="AG8" s="90">
        <f t="shared" si="1"/>
        <v>2.0625</v>
      </c>
      <c r="AH8" s="91" t="str">
        <f t="shared" si="3"/>
        <v>Geliştirmeli</v>
      </c>
      <c r="AI8" s="3"/>
      <c r="AJ8" s="3"/>
      <c r="AK8" s="16"/>
      <c r="AL8" s="17"/>
    </row>
    <row r="9" spans="1:38" ht="15" customHeight="1" x14ac:dyDescent="0.3">
      <c r="A9" s="14">
        <f t="shared" si="2"/>
        <v>1.875</v>
      </c>
      <c r="B9" s="69" t="s">
        <v>8</v>
      </c>
      <c r="C9" s="70">
        <v>5</v>
      </c>
      <c r="D9" s="71">
        <v>2</v>
      </c>
      <c r="E9" s="71">
        <v>2</v>
      </c>
      <c r="F9" s="71">
        <v>1</v>
      </c>
      <c r="G9" s="71">
        <v>2</v>
      </c>
      <c r="H9" s="71">
        <v>1</v>
      </c>
      <c r="I9" s="71">
        <v>1</v>
      </c>
      <c r="J9" s="71">
        <v>2</v>
      </c>
      <c r="K9" s="71">
        <v>2</v>
      </c>
      <c r="L9" s="71">
        <v>1</v>
      </c>
      <c r="M9" s="71">
        <v>1</v>
      </c>
      <c r="N9" s="71">
        <v>1</v>
      </c>
      <c r="O9" s="71">
        <v>5</v>
      </c>
      <c r="P9" s="71">
        <v>2</v>
      </c>
      <c r="Q9" s="71">
        <v>1</v>
      </c>
      <c r="R9" s="71">
        <v>1</v>
      </c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3"/>
      <c r="AG9" s="90">
        <f t="shared" si="1"/>
        <v>1.875</v>
      </c>
      <c r="AH9" s="91" t="str">
        <f t="shared" si="3"/>
        <v>Geliştirmeli</v>
      </c>
      <c r="AI9" s="3"/>
      <c r="AJ9" s="3"/>
      <c r="AK9" s="16"/>
      <c r="AL9" s="17"/>
    </row>
    <row r="10" spans="1:38" ht="15" customHeight="1" x14ac:dyDescent="0.3">
      <c r="A10" s="14">
        <f t="shared" si="2"/>
        <v>2.3125</v>
      </c>
      <c r="B10" s="69" t="s">
        <v>9</v>
      </c>
      <c r="C10" s="70">
        <v>5</v>
      </c>
      <c r="D10" s="71">
        <v>1</v>
      </c>
      <c r="E10" s="71">
        <v>2</v>
      </c>
      <c r="F10" s="71">
        <v>1</v>
      </c>
      <c r="G10" s="71">
        <v>2</v>
      </c>
      <c r="H10" s="71">
        <v>3</v>
      </c>
      <c r="I10" s="71">
        <v>3</v>
      </c>
      <c r="J10" s="71">
        <v>3</v>
      </c>
      <c r="K10" s="71">
        <v>2</v>
      </c>
      <c r="L10" s="71">
        <v>1</v>
      </c>
      <c r="M10" s="71">
        <v>3</v>
      </c>
      <c r="N10" s="71">
        <v>3</v>
      </c>
      <c r="O10" s="71">
        <v>3</v>
      </c>
      <c r="P10" s="71">
        <v>3</v>
      </c>
      <c r="Q10" s="71">
        <v>1</v>
      </c>
      <c r="R10" s="71">
        <v>1</v>
      </c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3"/>
      <c r="AG10" s="90">
        <f t="shared" si="1"/>
        <v>2.3125</v>
      </c>
      <c r="AH10" s="91" t="str">
        <f t="shared" si="3"/>
        <v>Geliştirmeli</v>
      </c>
      <c r="AI10" s="3"/>
      <c r="AJ10" s="3"/>
      <c r="AK10" s="16"/>
      <c r="AL10" s="17"/>
    </row>
    <row r="11" spans="1:38" ht="15" customHeight="1" x14ac:dyDescent="0.3">
      <c r="A11" s="14">
        <f t="shared" si="2"/>
        <v>2.5625</v>
      </c>
      <c r="B11" s="69" t="s">
        <v>10</v>
      </c>
      <c r="C11" s="70">
        <v>5</v>
      </c>
      <c r="D11" s="71">
        <v>3</v>
      </c>
      <c r="E11" s="71">
        <v>2</v>
      </c>
      <c r="F11" s="71">
        <v>1</v>
      </c>
      <c r="G11" s="71">
        <v>3</v>
      </c>
      <c r="H11" s="71">
        <v>3</v>
      </c>
      <c r="I11" s="71">
        <v>3</v>
      </c>
      <c r="J11" s="71">
        <v>3</v>
      </c>
      <c r="K11" s="71">
        <v>2</v>
      </c>
      <c r="L11" s="71">
        <v>1</v>
      </c>
      <c r="M11" s="71">
        <v>3</v>
      </c>
      <c r="N11" s="71">
        <v>3</v>
      </c>
      <c r="O11" s="71">
        <v>3</v>
      </c>
      <c r="P11" s="71">
        <v>2</v>
      </c>
      <c r="Q11" s="71">
        <v>1</v>
      </c>
      <c r="R11" s="71">
        <v>3</v>
      </c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3"/>
      <c r="AG11" s="90">
        <f t="shared" si="1"/>
        <v>2.5625</v>
      </c>
      <c r="AH11" s="91" t="str">
        <f t="shared" si="3"/>
        <v>Orta</v>
      </c>
      <c r="AI11" s="3"/>
      <c r="AJ11" s="3"/>
      <c r="AK11" s="16"/>
      <c r="AL11" s="17"/>
    </row>
    <row r="12" spans="1:38" ht="15" customHeight="1" x14ac:dyDescent="0.3">
      <c r="A12" s="14">
        <f t="shared" si="2"/>
        <v>3</v>
      </c>
      <c r="B12" s="72" t="s">
        <v>11</v>
      </c>
      <c r="C12" s="70">
        <v>5</v>
      </c>
      <c r="D12" s="71">
        <v>3</v>
      </c>
      <c r="E12" s="71">
        <v>3</v>
      </c>
      <c r="F12" s="71">
        <v>3</v>
      </c>
      <c r="G12" s="71">
        <v>1</v>
      </c>
      <c r="H12" s="71">
        <v>3</v>
      </c>
      <c r="I12" s="71">
        <v>3</v>
      </c>
      <c r="J12" s="71">
        <v>3</v>
      </c>
      <c r="K12" s="71">
        <v>3</v>
      </c>
      <c r="L12" s="71">
        <v>3</v>
      </c>
      <c r="M12" s="71">
        <v>3</v>
      </c>
      <c r="N12" s="71">
        <v>3</v>
      </c>
      <c r="O12" s="71">
        <v>3</v>
      </c>
      <c r="P12" s="71">
        <v>3</v>
      </c>
      <c r="Q12" s="71">
        <v>3</v>
      </c>
      <c r="R12" s="71">
        <v>3</v>
      </c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3"/>
      <c r="AG12" s="90">
        <f t="shared" si="1"/>
        <v>3</v>
      </c>
      <c r="AH12" s="91" t="str">
        <f t="shared" si="3"/>
        <v>Orta</v>
      </c>
      <c r="AI12" s="3"/>
      <c r="AJ12" s="3"/>
      <c r="AK12" s="16"/>
      <c r="AL12" s="17"/>
    </row>
    <row r="13" spans="1:38" ht="15" customHeight="1" x14ac:dyDescent="0.3">
      <c r="A13" s="14">
        <f t="shared" si="2"/>
        <v>2.375</v>
      </c>
      <c r="B13" s="69" t="s">
        <v>12</v>
      </c>
      <c r="C13" s="70">
        <v>5</v>
      </c>
      <c r="D13" s="71">
        <v>2</v>
      </c>
      <c r="E13" s="71">
        <v>1</v>
      </c>
      <c r="F13" s="71">
        <v>1</v>
      </c>
      <c r="G13" s="71">
        <v>2</v>
      </c>
      <c r="H13" s="71">
        <v>3</v>
      </c>
      <c r="I13" s="71">
        <v>3</v>
      </c>
      <c r="J13" s="71">
        <v>2</v>
      </c>
      <c r="K13" s="71">
        <v>1</v>
      </c>
      <c r="L13" s="71">
        <v>3</v>
      </c>
      <c r="M13" s="71">
        <v>3</v>
      </c>
      <c r="N13" s="71">
        <v>3</v>
      </c>
      <c r="O13" s="71">
        <v>2</v>
      </c>
      <c r="P13" s="71">
        <v>1</v>
      </c>
      <c r="Q13" s="71">
        <v>3</v>
      </c>
      <c r="R13" s="71">
        <v>3</v>
      </c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3"/>
      <c r="AG13" s="90">
        <f t="shared" si="1"/>
        <v>2.375</v>
      </c>
      <c r="AH13" s="91" t="str">
        <f t="shared" si="3"/>
        <v>Geliştirmeli</v>
      </c>
      <c r="AI13" s="3"/>
      <c r="AJ13" s="3"/>
      <c r="AK13" s="16"/>
      <c r="AL13" s="17"/>
    </row>
    <row r="14" spans="1:38" ht="15" customHeight="1" x14ac:dyDescent="0.3">
      <c r="A14" s="14">
        <f t="shared" si="2"/>
        <v>2.25</v>
      </c>
      <c r="B14" s="69" t="s">
        <v>13</v>
      </c>
      <c r="C14" s="70">
        <v>5</v>
      </c>
      <c r="D14" s="71">
        <v>1</v>
      </c>
      <c r="E14" s="71">
        <v>2</v>
      </c>
      <c r="F14" s="71">
        <v>1</v>
      </c>
      <c r="G14" s="71">
        <v>3</v>
      </c>
      <c r="H14" s="71">
        <v>2</v>
      </c>
      <c r="I14" s="71">
        <v>2</v>
      </c>
      <c r="J14" s="71">
        <v>1</v>
      </c>
      <c r="K14" s="71">
        <v>2</v>
      </c>
      <c r="L14" s="71">
        <v>3</v>
      </c>
      <c r="M14" s="71">
        <v>2</v>
      </c>
      <c r="N14" s="71">
        <v>2</v>
      </c>
      <c r="O14" s="71">
        <v>3</v>
      </c>
      <c r="P14" s="71">
        <v>2</v>
      </c>
      <c r="Q14" s="71">
        <v>3</v>
      </c>
      <c r="R14" s="71">
        <v>2</v>
      </c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3"/>
      <c r="AG14" s="90">
        <f t="shared" si="1"/>
        <v>2.25</v>
      </c>
      <c r="AH14" s="91" t="str">
        <f t="shared" si="3"/>
        <v>Geliştirmeli</v>
      </c>
      <c r="AI14" s="3"/>
      <c r="AJ14" s="3"/>
      <c r="AK14" s="16"/>
      <c r="AL14" s="17"/>
    </row>
    <row r="15" spans="1:38" ht="15" customHeight="1" x14ac:dyDescent="0.3">
      <c r="A15" s="14">
        <f t="shared" si="2"/>
        <v>1.9375</v>
      </c>
      <c r="B15" s="69" t="s">
        <v>14</v>
      </c>
      <c r="C15" s="70">
        <v>5</v>
      </c>
      <c r="D15" s="71">
        <v>1</v>
      </c>
      <c r="E15" s="71">
        <v>3</v>
      </c>
      <c r="F15" s="71">
        <v>2</v>
      </c>
      <c r="G15" s="71">
        <v>1</v>
      </c>
      <c r="H15" s="71">
        <v>1</v>
      </c>
      <c r="I15" s="71">
        <v>1</v>
      </c>
      <c r="J15" s="71">
        <v>1</v>
      </c>
      <c r="K15" s="71">
        <v>3</v>
      </c>
      <c r="L15" s="71">
        <v>2</v>
      </c>
      <c r="M15" s="71">
        <v>1</v>
      </c>
      <c r="N15" s="71">
        <v>1</v>
      </c>
      <c r="O15" s="71">
        <v>3</v>
      </c>
      <c r="P15" s="71">
        <v>3</v>
      </c>
      <c r="Q15" s="71">
        <v>2</v>
      </c>
      <c r="R15" s="71">
        <v>1</v>
      </c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3"/>
      <c r="AG15" s="90">
        <f t="shared" si="1"/>
        <v>1.9375</v>
      </c>
      <c r="AH15" s="91" t="str">
        <f t="shared" si="3"/>
        <v>Geliştirmeli</v>
      </c>
      <c r="AI15" s="3"/>
      <c r="AJ15" s="3"/>
      <c r="AK15" s="16"/>
      <c r="AL15" s="17"/>
    </row>
    <row r="16" spans="1:38" ht="15" customHeight="1" x14ac:dyDescent="0.3">
      <c r="A16" s="14">
        <f t="shared" si="2"/>
        <v>2.0625</v>
      </c>
      <c r="B16" s="69" t="s">
        <v>15</v>
      </c>
      <c r="C16" s="70">
        <v>5</v>
      </c>
      <c r="D16" s="71">
        <v>1</v>
      </c>
      <c r="E16" s="71">
        <v>1</v>
      </c>
      <c r="F16" s="71">
        <v>1</v>
      </c>
      <c r="G16" s="71">
        <v>2</v>
      </c>
      <c r="H16" s="71">
        <v>3</v>
      </c>
      <c r="I16" s="71">
        <v>3</v>
      </c>
      <c r="J16" s="71">
        <v>1</v>
      </c>
      <c r="K16" s="71">
        <v>1</v>
      </c>
      <c r="L16" s="71">
        <v>1</v>
      </c>
      <c r="M16" s="71">
        <v>3</v>
      </c>
      <c r="N16" s="71">
        <v>3</v>
      </c>
      <c r="O16" s="71">
        <v>3</v>
      </c>
      <c r="P16" s="71">
        <v>1</v>
      </c>
      <c r="Q16" s="71">
        <v>1</v>
      </c>
      <c r="R16" s="71">
        <v>3</v>
      </c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3"/>
      <c r="AG16" s="90">
        <f t="shared" si="1"/>
        <v>2.0625</v>
      </c>
      <c r="AH16" s="91" t="str">
        <f t="shared" si="3"/>
        <v>Geliştirmeli</v>
      </c>
      <c r="AI16" s="3"/>
      <c r="AJ16" s="3"/>
      <c r="AK16" s="16"/>
      <c r="AL16" s="17"/>
    </row>
    <row r="17" spans="1:38" ht="15" customHeight="1" x14ac:dyDescent="0.3">
      <c r="A17" s="14">
        <f t="shared" si="2"/>
        <v>2.5</v>
      </c>
      <c r="B17" s="69" t="s">
        <v>16</v>
      </c>
      <c r="C17" s="70">
        <v>5</v>
      </c>
      <c r="D17" s="71">
        <v>2</v>
      </c>
      <c r="E17" s="71">
        <v>2</v>
      </c>
      <c r="F17" s="71">
        <v>3</v>
      </c>
      <c r="G17" s="71">
        <v>3</v>
      </c>
      <c r="H17" s="71">
        <v>2</v>
      </c>
      <c r="I17" s="71">
        <v>2</v>
      </c>
      <c r="J17" s="71">
        <v>2</v>
      </c>
      <c r="K17" s="71">
        <v>2</v>
      </c>
      <c r="L17" s="71">
        <v>3</v>
      </c>
      <c r="M17" s="71">
        <v>2</v>
      </c>
      <c r="N17" s="71">
        <v>2</v>
      </c>
      <c r="O17" s="71">
        <v>3</v>
      </c>
      <c r="P17" s="71">
        <v>2</v>
      </c>
      <c r="Q17" s="71">
        <v>3</v>
      </c>
      <c r="R17" s="71">
        <v>2</v>
      </c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3"/>
      <c r="AG17" s="90">
        <f t="shared" si="1"/>
        <v>2.5</v>
      </c>
      <c r="AH17" s="91" t="str">
        <f t="shared" si="3"/>
        <v>Orta</v>
      </c>
      <c r="AI17" s="3"/>
      <c r="AJ17" s="3"/>
      <c r="AK17" s="16"/>
      <c r="AL17" s="17"/>
    </row>
    <row r="18" spans="1:38" ht="15" customHeight="1" x14ac:dyDescent="0.3">
      <c r="A18" s="14">
        <f t="shared" si="2"/>
        <v>2.25</v>
      </c>
      <c r="B18" s="69" t="s">
        <v>17</v>
      </c>
      <c r="C18" s="70">
        <v>5</v>
      </c>
      <c r="D18" s="71">
        <v>3</v>
      </c>
      <c r="E18" s="71">
        <v>3</v>
      </c>
      <c r="F18" s="71">
        <v>2</v>
      </c>
      <c r="G18" s="71">
        <v>2</v>
      </c>
      <c r="H18" s="71">
        <v>1</v>
      </c>
      <c r="I18" s="71">
        <v>1</v>
      </c>
      <c r="J18" s="71">
        <v>3</v>
      </c>
      <c r="K18" s="71">
        <v>3</v>
      </c>
      <c r="L18" s="71">
        <v>2</v>
      </c>
      <c r="M18" s="71">
        <v>1</v>
      </c>
      <c r="N18" s="71">
        <v>1</v>
      </c>
      <c r="O18" s="71">
        <v>3</v>
      </c>
      <c r="P18" s="71">
        <v>3</v>
      </c>
      <c r="Q18" s="71">
        <v>2</v>
      </c>
      <c r="R18" s="71">
        <v>1</v>
      </c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3"/>
      <c r="AG18" s="90">
        <f t="shared" si="1"/>
        <v>2.25</v>
      </c>
      <c r="AH18" s="91" t="str">
        <f t="shared" si="3"/>
        <v>Geliştirmeli</v>
      </c>
      <c r="AI18" s="3"/>
      <c r="AJ18" s="3"/>
      <c r="AK18" s="16"/>
      <c r="AL18" s="17"/>
    </row>
    <row r="19" spans="1:38" ht="15" customHeight="1" x14ac:dyDescent="0.3">
      <c r="A19" s="14">
        <f t="shared" si="2"/>
        <v>2</v>
      </c>
      <c r="B19" s="69" t="s">
        <v>18</v>
      </c>
      <c r="C19" s="70">
        <v>5</v>
      </c>
      <c r="D19" s="71">
        <v>2</v>
      </c>
      <c r="E19" s="71">
        <v>2</v>
      </c>
      <c r="F19" s="71">
        <v>1</v>
      </c>
      <c r="G19" s="71">
        <v>1</v>
      </c>
      <c r="H19" s="71">
        <v>2</v>
      </c>
      <c r="I19" s="71">
        <v>2</v>
      </c>
      <c r="J19" s="71">
        <v>2</v>
      </c>
      <c r="K19" s="71">
        <v>2</v>
      </c>
      <c r="L19" s="71">
        <v>1</v>
      </c>
      <c r="M19" s="71">
        <v>2</v>
      </c>
      <c r="N19" s="71">
        <v>2</v>
      </c>
      <c r="O19" s="71">
        <v>3</v>
      </c>
      <c r="P19" s="71">
        <v>2</v>
      </c>
      <c r="Q19" s="71">
        <v>1</v>
      </c>
      <c r="R19" s="71">
        <v>2</v>
      </c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3"/>
      <c r="AG19" s="90">
        <f t="shared" si="1"/>
        <v>2</v>
      </c>
      <c r="AH19" s="91" t="str">
        <f t="shared" si="3"/>
        <v>Geliştirmeli</v>
      </c>
      <c r="AI19" s="3"/>
      <c r="AJ19" s="3"/>
      <c r="AK19" s="16"/>
      <c r="AL19" s="17"/>
    </row>
    <row r="20" spans="1:38" ht="15" customHeight="1" x14ac:dyDescent="0.3">
      <c r="A20" s="14">
        <f t="shared" si="2"/>
        <v>4.5</v>
      </c>
      <c r="B20" s="69" t="s">
        <v>19</v>
      </c>
      <c r="C20" s="70">
        <v>5</v>
      </c>
      <c r="D20" s="71">
        <v>1</v>
      </c>
      <c r="E20" s="71">
        <v>1</v>
      </c>
      <c r="F20" s="71">
        <v>2</v>
      </c>
      <c r="G20" s="71">
        <v>3</v>
      </c>
      <c r="H20" s="71">
        <v>3</v>
      </c>
      <c r="I20" s="71">
        <v>3</v>
      </c>
      <c r="J20" s="71">
        <v>1</v>
      </c>
      <c r="K20" s="71">
        <v>1</v>
      </c>
      <c r="L20" s="71">
        <v>2</v>
      </c>
      <c r="M20" s="71">
        <v>3</v>
      </c>
      <c r="N20" s="71">
        <v>3</v>
      </c>
      <c r="O20" s="71">
        <v>3</v>
      </c>
      <c r="P20" s="71">
        <v>1</v>
      </c>
      <c r="Q20" s="71">
        <v>2</v>
      </c>
      <c r="R20" s="71">
        <v>3</v>
      </c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3"/>
      <c r="AG20" s="90">
        <v>4.5</v>
      </c>
      <c r="AH20" s="91" t="str">
        <f t="shared" si="3"/>
        <v>Çok İyi</v>
      </c>
      <c r="AI20" s="3"/>
      <c r="AJ20" s="3"/>
      <c r="AK20" s="16"/>
      <c r="AL20" s="17"/>
    </row>
    <row r="21" spans="1:38" ht="15" customHeight="1" x14ac:dyDescent="0.3">
      <c r="A21" s="14">
        <f t="shared" si="2"/>
        <v>2.8125</v>
      </c>
      <c r="B21" s="72" t="s">
        <v>20</v>
      </c>
      <c r="C21" s="70">
        <v>3</v>
      </c>
      <c r="D21" s="71">
        <v>2</v>
      </c>
      <c r="E21" s="71">
        <v>3</v>
      </c>
      <c r="F21" s="71">
        <v>3</v>
      </c>
      <c r="G21" s="71">
        <v>2</v>
      </c>
      <c r="H21" s="71">
        <v>3</v>
      </c>
      <c r="I21" s="71">
        <v>3</v>
      </c>
      <c r="J21" s="71">
        <v>2</v>
      </c>
      <c r="K21" s="71">
        <v>3</v>
      </c>
      <c r="L21" s="71">
        <v>3</v>
      </c>
      <c r="M21" s="71">
        <v>3</v>
      </c>
      <c r="N21" s="71">
        <v>3</v>
      </c>
      <c r="O21" s="71">
        <v>3</v>
      </c>
      <c r="P21" s="71">
        <v>3</v>
      </c>
      <c r="Q21" s="71">
        <v>3</v>
      </c>
      <c r="R21" s="71">
        <v>3</v>
      </c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3"/>
      <c r="AG21" s="90">
        <f t="shared" ref="AG21:AG52" si="4">IFERROR(AVERAGE(C21:AF21)," ")</f>
        <v>2.8125</v>
      </c>
      <c r="AH21" s="91" t="str">
        <f t="shared" si="3"/>
        <v>Orta</v>
      </c>
      <c r="AI21" s="3"/>
      <c r="AJ21" s="3"/>
      <c r="AK21" s="16"/>
      <c r="AL21" s="17"/>
    </row>
    <row r="22" spans="1:38" ht="15" customHeight="1" x14ac:dyDescent="0.3">
      <c r="A22" s="14">
        <f t="shared" si="2"/>
        <v>1.9375</v>
      </c>
      <c r="B22" s="69" t="s">
        <v>21</v>
      </c>
      <c r="C22" s="70">
        <v>1</v>
      </c>
      <c r="D22" s="71">
        <v>3</v>
      </c>
      <c r="E22" s="71">
        <v>2</v>
      </c>
      <c r="F22" s="71">
        <v>3</v>
      </c>
      <c r="G22" s="71">
        <v>1</v>
      </c>
      <c r="H22" s="71">
        <v>1</v>
      </c>
      <c r="I22" s="71">
        <v>1</v>
      </c>
      <c r="J22" s="71">
        <v>3</v>
      </c>
      <c r="K22" s="71">
        <v>2</v>
      </c>
      <c r="L22" s="71">
        <v>3</v>
      </c>
      <c r="M22" s="71">
        <v>1</v>
      </c>
      <c r="N22" s="71">
        <v>1</v>
      </c>
      <c r="O22" s="71">
        <v>3</v>
      </c>
      <c r="P22" s="71">
        <v>2</v>
      </c>
      <c r="Q22" s="71">
        <v>3</v>
      </c>
      <c r="R22" s="71">
        <v>1</v>
      </c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3"/>
      <c r="AG22" s="90">
        <f t="shared" si="4"/>
        <v>1.9375</v>
      </c>
      <c r="AH22" s="91" t="str">
        <f t="shared" si="3"/>
        <v>Geliştirmeli</v>
      </c>
      <c r="AI22" s="3"/>
      <c r="AJ22" s="3"/>
      <c r="AK22" s="16"/>
      <c r="AL22" s="17"/>
    </row>
    <row r="23" spans="1:38" ht="15" customHeight="1" x14ac:dyDescent="0.3">
      <c r="A23" s="14">
        <f t="shared" si="2"/>
        <v>1.875</v>
      </c>
      <c r="B23" s="69" t="s">
        <v>22</v>
      </c>
      <c r="C23" s="70">
        <v>2</v>
      </c>
      <c r="D23" s="71">
        <v>3</v>
      </c>
      <c r="E23" s="71">
        <v>1</v>
      </c>
      <c r="F23" s="71">
        <v>1</v>
      </c>
      <c r="G23" s="71">
        <v>3</v>
      </c>
      <c r="H23" s="71">
        <v>2</v>
      </c>
      <c r="I23" s="71">
        <v>2</v>
      </c>
      <c r="J23" s="71">
        <v>3</v>
      </c>
      <c r="K23" s="71">
        <v>1</v>
      </c>
      <c r="L23" s="71">
        <v>1</v>
      </c>
      <c r="M23" s="71">
        <v>2</v>
      </c>
      <c r="N23" s="71">
        <v>2</v>
      </c>
      <c r="O23" s="71">
        <v>3</v>
      </c>
      <c r="P23" s="71">
        <v>1</v>
      </c>
      <c r="Q23" s="71">
        <v>1</v>
      </c>
      <c r="R23" s="71">
        <v>2</v>
      </c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3"/>
      <c r="AG23" s="90">
        <f t="shared" si="4"/>
        <v>1.875</v>
      </c>
      <c r="AH23" s="91" t="str">
        <f t="shared" si="3"/>
        <v>Geliştirmeli</v>
      </c>
      <c r="AI23" s="3"/>
      <c r="AJ23" s="3"/>
      <c r="AK23" s="16"/>
      <c r="AL23" s="17"/>
    </row>
    <row r="24" spans="1:38" ht="15" customHeight="1" x14ac:dyDescent="0.3">
      <c r="A24" s="14">
        <f t="shared" si="2"/>
        <v>2.8125</v>
      </c>
      <c r="B24" s="72" t="s">
        <v>23</v>
      </c>
      <c r="C24" s="70">
        <v>5</v>
      </c>
      <c r="D24" s="71">
        <v>2</v>
      </c>
      <c r="E24" s="71">
        <v>3</v>
      </c>
      <c r="F24" s="71">
        <v>3</v>
      </c>
      <c r="G24" s="71">
        <v>3</v>
      </c>
      <c r="H24" s="71">
        <v>3</v>
      </c>
      <c r="I24" s="71">
        <v>3</v>
      </c>
      <c r="J24" s="71">
        <v>2</v>
      </c>
      <c r="K24" s="71">
        <v>3</v>
      </c>
      <c r="L24" s="71">
        <v>2</v>
      </c>
      <c r="M24" s="71">
        <v>3</v>
      </c>
      <c r="N24" s="71">
        <v>3</v>
      </c>
      <c r="O24" s="71">
        <v>2</v>
      </c>
      <c r="P24" s="71">
        <v>3</v>
      </c>
      <c r="Q24" s="71">
        <v>2</v>
      </c>
      <c r="R24" s="71">
        <v>3</v>
      </c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3"/>
      <c r="AG24" s="90">
        <f t="shared" si="4"/>
        <v>2.8125</v>
      </c>
      <c r="AH24" s="91" t="str">
        <f t="shared" si="3"/>
        <v>Orta</v>
      </c>
      <c r="AI24" s="3"/>
      <c r="AJ24" s="3"/>
      <c r="AK24" s="16"/>
      <c r="AL24" s="17"/>
    </row>
    <row r="25" spans="1:38" ht="15" customHeight="1" x14ac:dyDescent="0.3">
      <c r="A25" s="14">
        <f t="shared" si="2"/>
        <v>2.125</v>
      </c>
      <c r="B25" s="69" t="s">
        <v>2</v>
      </c>
      <c r="C25" s="70">
        <v>2</v>
      </c>
      <c r="D25" s="71">
        <v>1</v>
      </c>
      <c r="E25" s="71">
        <v>3</v>
      </c>
      <c r="F25" s="71">
        <v>3</v>
      </c>
      <c r="G25" s="71">
        <v>1</v>
      </c>
      <c r="H25" s="71">
        <v>2</v>
      </c>
      <c r="I25" s="71">
        <v>2</v>
      </c>
      <c r="J25" s="71">
        <v>1</v>
      </c>
      <c r="K25" s="71">
        <v>3</v>
      </c>
      <c r="L25" s="71">
        <v>3</v>
      </c>
      <c r="M25" s="71">
        <v>2</v>
      </c>
      <c r="N25" s="71">
        <v>2</v>
      </c>
      <c r="O25" s="71">
        <v>1</v>
      </c>
      <c r="P25" s="71">
        <v>3</v>
      </c>
      <c r="Q25" s="71">
        <v>3</v>
      </c>
      <c r="R25" s="71">
        <v>2</v>
      </c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3"/>
      <c r="AG25" s="90">
        <f t="shared" si="4"/>
        <v>2.125</v>
      </c>
      <c r="AH25" s="91" t="str">
        <f t="shared" si="3"/>
        <v>Geliştirmeli</v>
      </c>
      <c r="AI25" s="3"/>
      <c r="AJ25" s="3"/>
      <c r="AK25" s="16"/>
      <c r="AL25" s="17"/>
    </row>
    <row r="26" spans="1:38" ht="15" customHeight="1" x14ac:dyDescent="0.3">
      <c r="A26" s="14">
        <f t="shared" si="2"/>
        <v>1.5625</v>
      </c>
      <c r="B26" s="69" t="s">
        <v>24</v>
      </c>
      <c r="C26" s="70">
        <v>1</v>
      </c>
      <c r="D26" s="71">
        <v>1</v>
      </c>
      <c r="E26" s="71">
        <v>1</v>
      </c>
      <c r="F26" s="71">
        <v>3</v>
      </c>
      <c r="G26" s="71">
        <v>2</v>
      </c>
      <c r="H26" s="71">
        <v>1</v>
      </c>
      <c r="I26" s="71">
        <v>3</v>
      </c>
      <c r="J26" s="71">
        <v>1</v>
      </c>
      <c r="K26" s="71">
        <v>1</v>
      </c>
      <c r="L26" s="71">
        <v>2</v>
      </c>
      <c r="M26" s="71">
        <v>1</v>
      </c>
      <c r="N26" s="71">
        <v>1</v>
      </c>
      <c r="O26" s="71">
        <v>1</v>
      </c>
      <c r="P26" s="71">
        <v>3</v>
      </c>
      <c r="Q26" s="71">
        <v>2</v>
      </c>
      <c r="R26" s="71">
        <v>1</v>
      </c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3"/>
      <c r="AG26" s="90">
        <f t="shared" si="4"/>
        <v>1.5625</v>
      </c>
      <c r="AH26" s="91" t="str">
        <f t="shared" si="3"/>
        <v>Geliştirmeli</v>
      </c>
      <c r="AI26" s="3"/>
      <c r="AJ26" s="3"/>
      <c r="AK26" s="16"/>
      <c r="AL26" s="17"/>
    </row>
    <row r="27" spans="1:38" ht="15" customHeight="1" x14ac:dyDescent="0.3">
      <c r="A27" s="14">
        <f t="shared" si="2"/>
        <v>1.875</v>
      </c>
      <c r="B27" s="69" t="s">
        <v>25</v>
      </c>
      <c r="C27" s="70">
        <v>5</v>
      </c>
      <c r="D27" s="71">
        <v>1</v>
      </c>
      <c r="E27" s="71">
        <v>2</v>
      </c>
      <c r="F27" s="71">
        <v>3</v>
      </c>
      <c r="G27" s="71">
        <v>3</v>
      </c>
      <c r="H27" s="71">
        <v>1</v>
      </c>
      <c r="I27" s="71">
        <v>3</v>
      </c>
      <c r="J27" s="71">
        <v>1</v>
      </c>
      <c r="K27" s="71">
        <v>2</v>
      </c>
      <c r="L27" s="71">
        <v>1</v>
      </c>
      <c r="M27" s="71">
        <v>1</v>
      </c>
      <c r="N27" s="71">
        <v>1</v>
      </c>
      <c r="O27" s="71">
        <v>1</v>
      </c>
      <c r="P27" s="71">
        <v>3</v>
      </c>
      <c r="Q27" s="71">
        <v>1</v>
      </c>
      <c r="R27" s="71">
        <v>1</v>
      </c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3"/>
      <c r="AG27" s="90">
        <f t="shared" si="4"/>
        <v>1.875</v>
      </c>
      <c r="AH27" s="91" t="str">
        <f t="shared" si="3"/>
        <v>Geliştirmeli</v>
      </c>
      <c r="AI27" s="3"/>
      <c r="AJ27" s="3"/>
      <c r="AK27" s="16"/>
      <c r="AL27" s="17"/>
    </row>
    <row r="28" spans="1:38" ht="15" customHeight="1" x14ac:dyDescent="0.3">
      <c r="A28" s="14">
        <f t="shared" si="2"/>
        <v>2.0625</v>
      </c>
      <c r="B28" s="69" t="s">
        <v>26</v>
      </c>
      <c r="C28" s="70">
        <v>1</v>
      </c>
      <c r="D28" s="71">
        <v>3</v>
      </c>
      <c r="E28" s="71">
        <v>3</v>
      </c>
      <c r="F28" s="71">
        <v>3</v>
      </c>
      <c r="G28" s="71">
        <v>2</v>
      </c>
      <c r="H28" s="71">
        <v>1</v>
      </c>
      <c r="I28" s="71">
        <v>3</v>
      </c>
      <c r="J28" s="71">
        <v>3</v>
      </c>
      <c r="K28" s="71">
        <v>3</v>
      </c>
      <c r="L28" s="71">
        <v>1</v>
      </c>
      <c r="M28" s="71">
        <v>1</v>
      </c>
      <c r="N28" s="71">
        <v>1</v>
      </c>
      <c r="O28" s="71">
        <v>3</v>
      </c>
      <c r="P28" s="71">
        <v>3</v>
      </c>
      <c r="Q28" s="71">
        <v>1</v>
      </c>
      <c r="R28" s="71">
        <v>1</v>
      </c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3"/>
      <c r="AG28" s="90">
        <f t="shared" si="4"/>
        <v>2.0625</v>
      </c>
      <c r="AH28" s="91" t="str">
        <f t="shared" si="3"/>
        <v>Geliştirmeli</v>
      </c>
      <c r="AI28" s="3"/>
      <c r="AJ28" s="3"/>
      <c r="AK28" s="16"/>
      <c r="AL28" s="17"/>
    </row>
    <row r="29" spans="1:38" ht="15" customHeight="1" x14ac:dyDescent="0.3">
      <c r="A29" s="14">
        <f t="shared" si="2"/>
        <v>2.125</v>
      </c>
      <c r="B29" s="69" t="s">
        <v>27</v>
      </c>
      <c r="C29" s="70">
        <v>5</v>
      </c>
      <c r="D29" s="71">
        <v>3</v>
      </c>
      <c r="E29" s="71">
        <v>2</v>
      </c>
      <c r="F29" s="71">
        <v>3</v>
      </c>
      <c r="G29" s="71">
        <v>1</v>
      </c>
      <c r="H29" s="71">
        <v>1</v>
      </c>
      <c r="I29" s="71">
        <v>1</v>
      </c>
      <c r="J29" s="71">
        <v>3</v>
      </c>
      <c r="K29" s="71">
        <v>2</v>
      </c>
      <c r="L29" s="71">
        <v>1</v>
      </c>
      <c r="M29" s="71">
        <v>1</v>
      </c>
      <c r="N29" s="71">
        <v>1</v>
      </c>
      <c r="O29" s="71">
        <v>3</v>
      </c>
      <c r="P29" s="71">
        <v>3</v>
      </c>
      <c r="Q29" s="71">
        <v>1</v>
      </c>
      <c r="R29" s="71">
        <v>3</v>
      </c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3"/>
      <c r="AG29" s="90">
        <f t="shared" si="4"/>
        <v>2.125</v>
      </c>
      <c r="AH29" s="91" t="str">
        <f t="shared" si="3"/>
        <v>Geliştirmeli</v>
      </c>
      <c r="AI29" s="3"/>
      <c r="AJ29" s="3"/>
      <c r="AK29" s="16"/>
      <c r="AL29" s="17"/>
    </row>
    <row r="30" spans="1:38" ht="15" customHeight="1" x14ac:dyDescent="0.3">
      <c r="A30" s="14">
        <f t="shared" si="2"/>
        <v>1.9375</v>
      </c>
      <c r="B30" s="69" t="s">
        <v>28</v>
      </c>
      <c r="C30" s="70">
        <v>2</v>
      </c>
      <c r="D30" s="71">
        <v>2</v>
      </c>
      <c r="E30" s="71">
        <v>1</v>
      </c>
      <c r="F30" s="71">
        <v>3</v>
      </c>
      <c r="G30" s="71">
        <v>2</v>
      </c>
      <c r="H30" s="71">
        <v>2</v>
      </c>
      <c r="I30" s="71">
        <v>2</v>
      </c>
      <c r="J30" s="71">
        <v>2</v>
      </c>
      <c r="K30" s="71">
        <v>1</v>
      </c>
      <c r="L30" s="71">
        <v>1</v>
      </c>
      <c r="M30" s="71">
        <v>2</v>
      </c>
      <c r="N30" s="71">
        <v>2</v>
      </c>
      <c r="O30" s="71">
        <v>2</v>
      </c>
      <c r="P30" s="71">
        <v>3</v>
      </c>
      <c r="Q30" s="71">
        <v>1</v>
      </c>
      <c r="R30" s="71">
        <v>3</v>
      </c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3"/>
      <c r="AG30" s="90">
        <f t="shared" si="4"/>
        <v>1.9375</v>
      </c>
      <c r="AH30" s="91" t="str">
        <f t="shared" si="3"/>
        <v>Geliştirmeli</v>
      </c>
      <c r="AI30" s="3"/>
      <c r="AJ30" s="3"/>
      <c r="AK30" s="16"/>
      <c r="AL30" s="17"/>
    </row>
    <row r="31" spans="1:38" ht="15" customHeight="1" x14ac:dyDescent="0.3">
      <c r="A31" s="14">
        <f t="shared" si="2"/>
        <v>2.5</v>
      </c>
      <c r="B31" s="69" t="s">
        <v>29</v>
      </c>
      <c r="C31" s="70">
        <v>2</v>
      </c>
      <c r="D31" s="71">
        <v>3</v>
      </c>
      <c r="E31" s="71">
        <v>2</v>
      </c>
      <c r="F31" s="71">
        <v>3</v>
      </c>
      <c r="G31" s="71">
        <v>3</v>
      </c>
      <c r="H31" s="71">
        <v>2</v>
      </c>
      <c r="I31" s="71">
        <v>3</v>
      </c>
      <c r="J31" s="71">
        <v>3</v>
      </c>
      <c r="K31" s="71">
        <v>2</v>
      </c>
      <c r="L31" s="71">
        <v>2</v>
      </c>
      <c r="M31" s="71">
        <v>2</v>
      </c>
      <c r="N31" s="71">
        <v>2</v>
      </c>
      <c r="O31" s="71">
        <v>3</v>
      </c>
      <c r="P31" s="71">
        <v>3</v>
      </c>
      <c r="Q31" s="71">
        <v>2</v>
      </c>
      <c r="R31" s="71">
        <v>3</v>
      </c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3"/>
      <c r="AG31" s="90">
        <f t="shared" si="4"/>
        <v>2.5</v>
      </c>
      <c r="AH31" s="91" t="str">
        <f t="shared" si="3"/>
        <v>Orta</v>
      </c>
      <c r="AI31" s="3"/>
      <c r="AJ31" s="3"/>
      <c r="AK31" s="16"/>
      <c r="AL31" s="17"/>
    </row>
    <row r="32" spans="1:38" ht="15" customHeight="1" x14ac:dyDescent="0.3">
      <c r="A32" s="14">
        <f t="shared" si="2"/>
        <v>2.5625</v>
      </c>
      <c r="B32" s="69" t="s">
        <v>30</v>
      </c>
      <c r="C32" s="70">
        <v>2</v>
      </c>
      <c r="D32" s="71">
        <v>3</v>
      </c>
      <c r="E32" s="71">
        <v>3</v>
      </c>
      <c r="F32" s="71">
        <v>3</v>
      </c>
      <c r="G32" s="71">
        <v>3</v>
      </c>
      <c r="H32" s="71">
        <v>2</v>
      </c>
      <c r="I32" s="71">
        <v>3</v>
      </c>
      <c r="J32" s="71">
        <v>3</v>
      </c>
      <c r="K32" s="71">
        <v>3</v>
      </c>
      <c r="L32" s="71">
        <v>2</v>
      </c>
      <c r="M32" s="71">
        <v>2</v>
      </c>
      <c r="N32" s="71">
        <v>2</v>
      </c>
      <c r="O32" s="71">
        <v>3</v>
      </c>
      <c r="P32" s="71">
        <v>3</v>
      </c>
      <c r="Q32" s="71">
        <v>2</v>
      </c>
      <c r="R32" s="71">
        <v>2</v>
      </c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3"/>
      <c r="AG32" s="90">
        <f t="shared" si="4"/>
        <v>2.5625</v>
      </c>
      <c r="AH32" s="91" t="str">
        <f t="shared" si="3"/>
        <v>Orta</v>
      </c>
      <c r="AI32" s="3"/>
      <c r="AJ32" s="3"/>
      <c r="AK32" s="16"/>
      <c r="AL32" s="17"/>
    </row>
    <row r="33" spans="1:38" ht="15" customHeight="1" x14ac:dyDescent="0.3">
      <c r="A33" s="14">
        <f t="shared" si="2"/>
        <v>2.5625</v>
      </c>
      <c r="B33" s="69" t="s">
        <v>31</v>
      </c>
      <c r="C33" s="70">
        <v>2</v>
      </c>
      <c r="D33" s="71">
        <v>3</v>
      </c>
      <c r="E33" s="71">
        <v>3</v>
      </c>
      <c r="F33" s="71">
        <v>3</v>
      </c>
      <c r="G33" s="71">
        <v>2</v>
      </c>
      <c r="H33" s="71">
        <v>2</v>
      </c>
      <c r="I33" s="71">
        <v>3</v>
      </c>
      <c r="J33" s="71">
        <v>3</v>
      </c>
      <c r="K33" s="71">
        <v>3</v>
      </c>
      <c r="L33" s="71">
        <v>2</v>
      </c>
      <c r="M33" s="71">
        <v>2</v>
      </c>
      <c r="N33" s="71">
        <v>2</v>
      </c>
      <c r="O33" s="71">
        <v>3</v>
      </c>
      <c r="P33" s="71">
        <v>3</v>
      </c>
      <c r="Q33" s="71">
        <v>2</v>
      </c>
      <c r="R33" s="71">
        <v>3</v>
      </c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3"/>
      <c r="AG33" s="90">
        <f t="shared" si="4"/>
        <v>2.5625</v>
      </c>
      <c r="AH33" s="91" t="str">
        <f t="shared" si="3"/>
        <v>Orta</v>
      </c>
      <c r="AI33" s="3"/>
      <c r="AJ33" s="3"/>
      <c r="AK33" s="16"/>
      <c r="AL33" s="17"/>
    </row>
    <row r="34" spans="1:38" ht="15" customHeight="1" x14ac:dyDescent="0.3">
      <c r="A34" s="14">
        <f t="shared" si="2"/>
        <v>2.5</v>
      </c>
      <c r="B34" s="69" t="s">
        <v>32</v>
      </c>
      <c r="C34" s="70">
        <v>3</v>
      </c>
      <c r="D34" s="71">
        <v>2</v>
      </c>
      <c r="E34" s="71">
        <v>2</v>
      </c>
      <c r="F34" s="71">
        <v>3</v>
      </c>
      <c r="G34" s="71">
        <v>2</v>
      </c>
      <c r="H34" s="71">
        <v>3</v>
      </c>
      <c r="I34" s="71">
        <v>3</v>
      </c>
      <c r="J34" s="71">
        <v>2</v>
      </c>
      <c r="K34" s="71">
        <v>3</v>
      </c>
      <c r="L34" s="71">
        <v>2</v>
      </c>
      <c r="M34" s="71">
        <v>3</v>
      </c>
      <c r="N34" s="71">
        <v>3</v>
      </c>
      <c r="O34" s="71">
        <v>2</v>
      </c>
      <c r="P34" s="71">
        <v>2</v>
      </c>
      <c r="Q34" s="71">
        <v>2</v>
      </c>
      <c r="R34" s="71">
        <v>3</v>
      </c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3"/>
      <c r="AG34" s="90">
        <f t="shared" si="4"/>
        <v>2.5</v>
      </c>
      <c r="AH34" s="91" t="str">
        <f t="shared" si="3"/>
        <v>Orta</v>
      </c>
      <c r="AI34" s="3"/>
      <c r="AJ34" s="3"/>
      <c r="AK34" s="16"/>
      <c r="AL34" s="17"/>
    </row>
    <row r="35" spans="1:38" ht="15" customHeight="1" x14ac:dyDescent="0.3">
      <c r="A35" s="14">
        <f t="shared" si="2"/>
        <v>2.625</v>
      </c>
      <c r="B35" s="69" t="s">
        <v>33</v>
      </c>
      <c r="C35" s="70">
        <v>3</v>
      </c>
      <c r="D35" s="71">
        <v>2</v>
      </c>
      <c r="E35" s="71">
        <v>2</v>
      </c>
      <c r="F35" s="71">
        <v>3</v>
      </c>
      <c r="G35" s="71">
        <v>2</v>
      </c>
      <c r="H35" s="71">
        <v>3</v>
      </c>
      <c r="I35" s="71">
        <v>3</v>
      </c>
      <c r="J35" s="71">
        <v>2</v>
      </c>
      <c r="K35" s="71">
        <v>3</v>
      </c>
      <c r="L35" s="71">
        <v>3</v>
      </c>
      <c r="M35" s="71">
        <v>3</v>
      </c>
      <c r="N35" s="71">
        <v>3</v>
      </c>
      <c r="O35" s="71">
        <v>2</v>
      </c>
      <c r="P35" s="71">
        <v>2</v>
      </c>
      <c r="Q35" s="71">
        <v>3</v>
      </c>
      <c r="R35" s="71">
        <v>3</v>
      </c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3"/>
      <c r="AG35" s="90">
        <f t="shared" si="4"/>
        <v>2.625</v>
      </c>
      <c r="AH35" s="91" t="str">
        <f t="shared" si="3"/>
        <v>Orta</v>
      </c>
      <c r="AI35" s="3"/>
      <c r="AJ35" s="3"/>
      <c r="AK35" s="16"/>
      <c r="AL35" s="17"/>
    </row>
    <row r="36" spans="1:38" ht="15" customHeight="1" x14ac:dyDescent="0.3">
      <c r="A36" s="14">
        <f t="shared" si="2"/>
        <v>2.625</v>
      </c>
      <c r="B36" s="69" t="s">
        <v>34</v>
      </c>
      <c r="C36" s="70">
        <v>3</v>
      </c>
      <c r="D36" s="71">
        <v>2</v>
      </c>
      <c r="E36" s="71">
        <v>3</v>
      </c>
      <c r="F36" s="71">
        <v>3</v>
      </c>
      <c r="G36" s="71">
        <v>1</v>
      </c>
      <c r="H36" s="71">
        <v>3</v>
      </c>
      <c r="I36" s="71">
        <v>3</v>
      </c>
      <c r="J36" s="71">
        <v>2</v>
      </c>
      <c r="K36" s="71">
        <v>3</v>
      </c>
      <c r="L36" s="71">
        <v>3</v>
      </c>
      <c r="M36" s="71">
        <v>3</v>
      </c>
      <c r="N36" s="71">
        <v>3</v>
      </c>
      <c r="O36" s="71">
        <v>2</v>
      </c>
      <c r="P36" s="71">
        <v>2</v>
      </c>
      <c r="Q36" s="71">
        <v>3</v>
      </c>
      <c r="R36" s="71">
        <v>3</v>
      </c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3"/>
      <c r="AG36" s="90">
        <f t="shared" si="4"/>
        <v>2.625</v>
      </c>
      <c r="AH36" s="91" t="str">
        <f t="shared" si="3"/>
        <v>Orta</v>
      </c>
      <c r="AI36" s="3"/>
      <c r="AJ36" s="3"/>
      <c r="AK36" s="16"/>
      <c r="AL36" s="17"/>
    </row>
    <row r="37" spans="1:38" ht="15" customHeight="1" x14ac:dyDescent="0.3">
      <c r="A37" s="14">
        <f t="shared" si="2"/>
        <v>2.1875</v>
      </c>
      <c r="B37" s="69" t="s">
        <v>35</v>
      </c>
      <c r="C37" s="70">
        <v>2</v>
      </c>
      <c r="D37" s="71">
        <v>2</v>
      </c>
      <c r="E37" s="71">
        <v>3</v>
      </c>
      <c r="F37" s="71">
        <v>3</v>
      </c>
      <c r="G37" s="71">
        <v>1</v>
      </c>
      <c r="H37" s="71">
        <v>2</v>
      </c>
      <c r="I37" s="71">
        <v>2</v>
      </c>
      <c r="J37" s="71">
        <v>2</v>
      </c>
      <c r="K37" s="71">
        <v>3</v>
      </c>
      <c r="L37" s="71">
        <v>3</v>
      </c>
      <c r="M37" s="71">
        <v>2</v>
      </c>
      <c r="N37" s="71">
        <v>2</v>
      </c>
      <c r="O37" s="71">
        <v>2</v>
      </c>
      <c r="P37" s="71">
        <v>1</v>
      </c>
      <c r="Q37" s="71">
        <v>3</v>
      </c>
      <c r="R37" s="71">
        <v>2</v>
      </c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3"/>
      <c r="AG37" s="90">
        <f t="shared" si="4"/>
        <v>2.1875</v>
      </c>
      <c r="AH37" s="91" t="str">
        <f t="shared" si="3"/>
        <v>Geliştirmeli</v>
      </c>
      <c r="AI37" s="3"/>
      <c r="AJ37" s="3"/>
      <c r="AK37" s="16"/>
      <c r="AL37" s="17"/>
    </row>
    <row r="38" spans="1:38" ht="15" customHeight="1" x14ac:dyDescent="0.3">
      <c r="A38" s="14">
        <f t="shared" si="2"/>
        <v>1.875</v>
      </c>
      <c r="B38" s="69" t="s">
        <v>36</v>
      </c>
      <c r="C38" s="70">
        <v>2</v>
      </c>
      <c r="D38" s="71">
        <v>1</v>
      </c>
      <c r="E38" s="71">
        <v>3</v>
      </c>
      <c r="F38" s="71">
        <v>2</v>
      </c>
      <c r="G38" s="71">
        <v>2</v>
      </c>
      <c r="H38" s="71">
        <v>2</v>
      </c>
      <c r="I38" s="71">
        <v>2</v>
      </c>
      <c r="J38" s="71">
        <v>1</v>
      </c>
      <c r="K38" s="71">
        <v>3</v>
      </c>
      <c r="L38" s="71">
        <v>2</v>
      </c>
      <c r="M38" s="71">
        <v>2</v>
      </c>
      <c r="N38" s="71">
        <v>2</v>
      </c>
      <c r="O38" s="71">
        <v>1</v>
      </c>
      <c r="P38" s="71">
        <v>1</v>
      </c>
      <c r="Q38" s="71">
        <v>2</v>
      </c>
      <c r="R38" s="71">
        <v>2</v>
      </c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3"/>
      <c r="AG38" s="90">
        <f t="shared" si="4"/>
        <v>1.875</v>
      </c>
      <c r="AH38" s="91" t="str">
        <f t="shared" si="3"/>
        <v>Geliştirmeli</v>
      </c>
      <c r="AI38" s="3"/>
      <c r="AJ38" s="3"/>
      <c r="AK38" s="16"/>
      <c r="AL38" s="17"/>
    </row>
    <row r="39" spans="1:38" ht="15" customHeight="1" x14ac:dyDescent="0.3">
      <c r="A39" s="14">
        <f t="shared" si="2"/>
        <v>1.8125</v>
      </c>
      <c r="B39" s="69" t="s">
        <v>37</v>
      </c>
      <c r="C39" s="70">
        <v>1</v>
      </c>
      <c r="D39" s="71">
        <v>1</v>
      </c>
      <c r="E39" s="71">
        <v>3</v>
      </c>
      <c r="F39" s="71">
        <v>2</v>
      </c>
      <c r="G39" s="71">
        <v>2</v>
      </c>
      <c r="H39" s="71">
        <v>1</v>
      </c>
      <c r="I39" s="71">
        <v>3</v>
      </c>
      <c r="J39" s="71">
        <v>1</v>
      </c>
      <c r="K39" s="71">
        <v>3</v>
      </c>
      <c r="L39" s="71">
        <v>2</v>
      </c>
      <c r="M39" s="71">
        <v>1</v>
      </c>
      <c r="N39" s="71">
        <v>3</v>
      </c>
      <c r="O39" s="71">
        <v>1</v>
      </c>
      <c r="P39" s="71">
        <v>2</v>
      </c>
      <c r="Q39" s="71">
        <v>2</v>
      </c>
      <c r="R39" s="71">
        <v>1</v>
      </c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3"/>
      <c r="AG39" s="90">
        <f t="shared" si="4"/>
        <v>1.8125</v>
      </c>
      <c r="AH39" s="91" t="str">
        <f t="shared" si="3"/>
        <v>Geliştirmeli</v>
      </c>
      <c r="AI39" s="3"/>
      <c r="AJ39" s="3"/>
      <c r="AK39" s="16"/>
      <c r="AL39" s="17"/>
    </row>
    <row r="40" spans="1:38" ht="15" customHeight="1" x14ac:dyDescent="0.3">
      <c r="A40" s="14">
        <f t="shared" si="2"/>
        <v>2.1875</v>
      </c>
      <c r="B40" s="69" t="s">
        <v>38</v>
      </c>
      <c r="C40" s="70">
        <v>3</v>
      </c>
      <c r="D40" s="71">
        <v>1</v>
      </c>
      <c r="E40" s="71">
        <v>3</v>
      </c>
      <c r="F40" s="71">
        <v>1</v>
      </c>
      <c r="G40" s="71">
        <v>3</v>
      </c>
      <c r="H40" s="71">
        <v>3</v>
      </c>
      <c r="I40" s="71">
        <v>3</v>
      </c>
      <c r="J40" s="71">
        <v>1</v>
      </c>
      <c r="K40" s="71">
        <v>3</v>
      </c>
      <c r="L40" s="71">
        <v>1</v>
      </c>
      <c r="M40" s="71">
        <v>3</v>
      </c>
      <c r="N40" s="71">
        <v>3</v>
      </c>
      <c r="O40" s="71">
        <v>1</v>
      </c>
      <c r="P40" s="71">
        <v>2</v>
      </c>
      <c r="Q40" s="71">
        <v>1</v>
      </c>
      <c r="R40" s="71">
        <v>3</v>
      </c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3"/>
      <c r="AG40" s="90">
        <f t="shared" si="4"/>
        <v>2.1875</v>
      </c>
      <c r="AH40" s="91" t="str">
        <f t="shared" si="3"/>
        <v>Geliştirmeli</v>
      </c>
      <c r="AI40" s="3"/>
      <c r="AJ40" s="3"/>
      <c r="AK40" s="16"/>
      <c r="AL40" s="17"/>
    </row>
    <row r="41" spans="1:38" ht="15" customHeight="1" x14ac:dyDescent="0.3">
      <c r="A41" s="14">
        <f t="shared" si="2"/>
        <v>1.625</v>
      </c>
      <c r="B41" s="69" t="s">
        <v>39</v>
      </c>
      <c r="C41" s="70">
        <v>1</v>
      </c>
      <c r="D41" s="71">
        <v>1</v>
      </c>
      <c r="E41" s="71">
        <v>3</v>
      </c>
      <c r="F41" s="71">
        <v>1</v>
      </c>
      <c r="G41" s="71">
        <v>1</v>
      </c>
      <c r="H41" s="71">
        <v>1</v>
      </c>
      <c r="I41" s="71">
        <v>1</v>
      </c>
      <c r="J41" s="71">
        <v>1</v>
      </c>
      <c r="K41" s="71">
        <v>3</v>
      </c>
      <c r="L41" s="71">
        <v>3</v>
      </c>
      <c r="M41" s="71">
        <v>1</v>
      </c>
      <c r="N41" s="71">
        <v>1</v>
      </c>
      <c r="O41" s="71">
        <v>1</v>
      </c>
      <c r="P41" s="71">
        <v>3</v>
      </c>
      <c r="Q41" s="71">
        <v>3</v>
      </c>
      <c r="R41" s="71">
        <v>1</v>
      </c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3"/>
      <c r="AG41" s="90">
        <f t="shared" si="4"/>
        <v>1.625</v>
      </c>
      <c r="AH41" s="91" t="str">
        <f t="shared" si="3"/>
        <v>Geliştirmeli</v>
      </c>
      <c r="AI41" s="3"/>
      <c r="AJ41" s="3"/>
      <c r="AK41" s="16"/>
      <c r="AL41" s="17"/>
    </row>
    <row r="42" spans="1:38" ht="15" customHeight="1" x14ac:dyDescent="0.3">
      <c r="A42" s="14">
        <f t="shared" si="2"/>
        <v>1.8125</v>
      </c>
      <c r="B42" s="69" t="s">
        <v>40</v>
      </c>
      <c r="C42" s="70">
        <v>3</v>
      </c>
      <c r="D42" s="71">
        <v>1</v>
      </c>
      <c r="E42" s="71">
        <v>1</v>
      </c>
      <c r="F42" s="71">
        <v>1</v>
      </c>
      <c r="G42" s="71">
        <v>1</v>
      </c>
      <c r="H42" s="71">
        <v>3</v>
      </c>
      <c r="I42" s="71">
        <v>3</v>
      </c>
      <c r="J42" s="71">
        <v>1</v>
      </c>
      <c r="K42" s="71">
        <v>2</v>
      </c>
      <c r="L42" s="71">
        <v>1</v>
      </c>
      <c r="M42" s="71">
        <v>3</v>
      </c>
      <c r="N42" s="71">
        <v>3</v>
      </c>
      <c r="O42" s="71">
        <v>1</v>
      </c>
      <c r="P42" s="71">
        <v>1</v>
      </c>
      <c r="Q42" s="71">
        <v>1</v>
      </c>
      <c r="R42" s="71">
        <v>3</v>
      </c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3"/>
      <c r="AG42" s="90">
        <f t="shared" si="4"/>
        <v>1.8125</v>
      </c>
      <c r="AH42" s="91" t="str">
        <f t="shared" si="3"/>
        <v>Geliştirmeli</v>
      </c>
      <c r="AI42" s="3"/>
      <c r="AJ42" s="3"/>
      <c r="AK42" s="16"/>
      <c r="AL42" s="17"/>
    </row>
    <row r="43" spans="1:38" ht="15" customHeight="1" x14ac:dyDescent="0.3">
      <c r="A43" s="14">
        <f t="shared" si="2"/>
        <v>5</v>
      </c>
      <c r="B43" s="69" t="s">
        <v>42</v>
      </c>
      <c r="C43" s="70">
        <v>5</v>
      </c>
      <c r="D43" s="71">
        <v>5</v>
      </c>
      <c r="E43" s="71">
        <v>5</v>
      </c>
      <c r="F43" s="71">
        <v>5</v>
      </c>
      <c r="G43" s="71">
        <v>5</v>
      </c>
      <c r="H43" s="71">
        <v>5</v>
      </c>
      <c r="I43" s="71">
        <v>5</v>
      </c>
      <c r="J43" s="71">
        <v>5</v>
      </c>
      <c r="K43" s="71">
        <v>5</v>
      </c>
      <c r="L43" s="71">
        <v>5</v>
      </c>
      <c r="M43" s="71">
        <v>5</v>
      </c>
      <c r="N43" s="71">
        <v>5</v>
      </c>
      <c r="O43" s="71">
        <v>5</v>
      </c>
      <c r="P43" s="71">
        <v>5</v>
      </c>
      <c r="Q43" s="71">
        <v>5</v>
      </c>
      <c r="R43" s="71">
        <v>5</v>
      </c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3"/>
      <c r="AG43" s="90">
        <f t="shared" si="4"/>
        <v>5</v>
      </c>
      <c r="AH43" s="91" t="str">
        <f t="shared" si="3"/>
        <v>Çok İyi</v>
      </c>
      <c r="AI43" s="3"/>
      <c r="AJ43" s="3"/>
      <c r="AK43" s="16"/>
      <c r="AL43" s="17"/>
    </row>
    <row r="44" spans="1:38" ht="15" customHeight="1" x14ac:dyDescent="0.3">
      <c r="A44" s="14">
        <f t="shared" si="2"/>
        <v>1</v>
      </c>
      <c r="B44" s="73" t="s">
        <v>75</v>
      </c>
      <c r="C44" s="74">
        <v>1</v>
      </c>
      <c r="D44" s="75">
        <v>1</v>
      </c>
      <c r="E44" s="75">
        <v>1</v>
      </c>
      <c r="F44" s="75">
        <v>1</v>
      </c>
      <c r="G44" s="75">
        <v>1</v>
      </c>
      <c r="H44" s="75">
        <v>1</v>
      </c>
      <c r="I44" s="75">
        <v>1</v>
      </c>
      <c r="J44" s="75">
        <v>1</v>
      </c>
      <c r="K44" s="75">
        <v>1</v>
      </c>
      <c r="L44" s="75">
        <v>1</v>
      </c>
      <c r="M44" s="75">
        <v>1</v>
      </c>
      <c r="N44" s="75">
        <v>1</v>
      </c>
      <c r="O44" s="75">
        <v>1</v>
      </c>
      <c r="P44" s="75">
        <v>1</v>
      </c>
      <c r="Q44" s="75">
        <v>1</v>
      </c>
      <c r="R44" s="75">
        <v>1</v>
      </c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5"/>
      <c r="AG44" s="90">
        <f t="shared" si="4"/>
        <v>1</v>
      </c>
      <c r="AH44" s="91" t="str">
        <f t="shared" si="3"/>
        <v>Zayıf</v>
      </c>
      <c r="AI44" s="3"/>
      <c r="AJ44" s="3"/>
      <c r="AK44" s="16"/>
      <c r="AL44" s="17"/>
    </row>
    <row r="45" spans="1:38" ht="15" customHeight="1" x14ac:dyDescent="0.3">
      <c r="A45" s="14" t="str">
        <f t="shared" si="2"/>
        <v xml:space="preserve"> </v>
      </c>
      <c r="B45" s="73"/>
      <c r="C45" s="74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5"/>
      <c r="AG45" s="90" t="str">
        <f t="shared" si="4"/>
        <v xml:space="preserve"> </v>
      </c>
      <c r="AH45" s="91" t="str">
        <f t="shared" si="3"/>
        <v xml:space="preserve"> </v>
      </c>
      <c r="AI45" s="3"/>
      <c r="AJ45" s="3"/>
      <c r="AK45" s="16"/>
      <c r="AL45" s="17"/>
    </row>
    <row r="46" spans="1:38" ht="15" customHeight="1" x14ac:dyDescent="0.3">
      <c r="A46" s="14" t="str">
        <f t="shared" si="2"/>
        <v xml:space="preserve"> </v>
      </c>
      <c r="B46" s="73"/>
      <c r="C46" s="74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5"/>
      <c r="AG46" s="90" t="str">
        <f t="shared" si="4"/>
        <v xml:space="preserve"> </v>
      </c>
      <c r="AH46" s="91" t="str">
        <f t="shared" si="3"/>
        <v xml:space="preserve"> </v>
      </c>
      <c r="AI46" s="3"/>
      <c r="AJ46" s="3"/>
      <c r="AK46" s="16"/>
      <c r="AL46" s="17"/>
    </row>
    <row r="47" spans="1:38" ht="15" customHeight="1" x14ac:dyDescent="0.3">
      <c r="A47" s="14" t="str">
        <f t="shared" si="2"/>
        <v xml:space="preserve"> </v>
      </c>
      <c r="B47" s="73"/>
      <c r="C47" s="74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5"/>
      <c r="AG47" s="90" t="str">
        <f t="shared" si="4"/>
        <v xml:space="preserve"> </v>
      </c>
      <c r="AH47" s="91" t="str">
        <f t="shared" si="3"/>
        <v xml:space="preserve"> </v>
      </c>
      <c r="AI47" s="3"/>
      <c r="AJ47" s="3"/>
      <c r="AK47" s="16"/>
      <c r="AL47" s="17"/>
    </row>
    <row r="48" spans="1:38" ht="15" customHeight="1" x14ac:dyDescent="0.3">
      <c r="A48" s="14" t="str">
        <f t="shared" si="2"/>
        <v xml:space="preserve"> </v>
      </c>
      <c r="B48" s="73"/>
      <c r="C48" s="74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5"/>
      <c r="AG48" s="90" t="str">
        <f t="shared" si="4"/>
        <v xml:space="preserve"> </v>
      </c>
      <c r="AH48" s="91" t="str">
        <f t="shared" si="3"/>
        <v xml:space="preserve"> </v>
      </c>
      <c r="AI48" s="3"/>
      <c r="AJ48" s="3"/>
      <c r="AK48" s="16"/>
      <c r="AL48" s="17"/>
    </row>
    <row r="49" spans="1:52" ht="15" customHeight="1" x14ac:dyDescent="0.3">
      <c r="A49" s="14" t="str">
        <f t="shared" si="2"/>
        <v xml:space="preserve"> </v>
      </c>
      <c r="B49" s="73"/>
      <c r="C49" s="74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5"/>
      <c r="AG49" s="90" t="str">
        <f t="shared" si="4"/>
        <v xml:space="preserve"> </v>
      </c>
      <c r="AH49" s="91" t="str">
        <f t="shared" si="3"/>
        <v xml:space="preserve"> </v>
      </c>
      <c r="AI49" s="3"/>
      <c r="AJ49" s="3"/>
      <c r="AK49" s="16"/>
      <c r="AL49" s="17"/>
    </row>
    <row r="50" spans="1:52" ht="15" customHeight="1" x14ac:dyDescent="0.3">
      <c r="A50" s="14" t="str">
        <f t="shared" si="2"/>
        <v xml:space="preserve"> </v>
      </c>
      <c r="B50" s="73"/>
      <c r="C50" s="74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5"/>
      <c r="AG50" s="96" t="str">
        <f t="shared" si="4"/>
        <v xml:space="preserve"> </v>
      </c>
      <c r="AH50" s="91" t="str">
        <f t="shared" si="3"/>
        <v xml:space="preserve"> </v>
      </c>
      <c r="AI50" s="3"/>
      <c r="AJ50" s="3"/>
      <c r="AK50" s="16"/>
      <c r="AL50" s="17"/>
    </row>
    <row r="51" spans="1:52" ht="15" customHeight="1" x14ac:dyDescent="0.3">
      <c r="A51" s="14" t="str">
        <f t="shared" si="2"/>
        <v xml:space="preserve"> </v>
      </c>
      <c r="B51" s="73"/>
      <c r="C51" s="74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5"/>
      <c r="AG51" s="96" t="str">
        <f t="shared" si="4"/>
        <v xml:space="preserve"> </v>
      </c>
      <c r="AH51" s="91" t="str">
        <f t="shared" si="3"/>
        <v xml:space="preserve"> </v>
      </c>
      <c r="AI51" s="3"/>
      <c r="AJ51" s="3"/>
      <c r="AK51" s="16"/>
      <c r="AL51" s="17"/>
    </row>
    <row r="52" spans="1:52" ht="15" customHeight="1" thickBot="1" x14ac:dyDescent="0.35">
      <c r="A52" s="15" t="str">
        <f t="shared" si="2"/>
        <v xml:space="preserve"> </v>
      </c>
      <c r="B52" s="76"/>
      <c r="C52" s="77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6" t="str">
        <f t="shared" si="4"/>
        <v xml:space="preserve"> </v>
      </c>
      <c r="AH52" s="91" t="str">
        <f t="shared" si="3"/>
        <v xml:space="preserve"> </v>
      </c>
      <c r="AI52" s="3"/>
      <c r="AJ52" s="3"/>
      <c r="AK52" s="16"/>
      <c r="AL52" s="17"/>
    </row>
    <row r="53" spans="1:52" ht="18.75" customHeight="1" thickBot="1" x14ac:dyDescent="0.35">
      <c r="A53" s="12"/>
      <c r="B53" s="79" t="s">
        <v>3</v>
      </c>
      <c r="C53" s="80">
        <f>IFERROR(AVERAGE(C3:C52),0)</f>
        <v>3.5714285714285716</v>
      </c>
      <c r="D53" s="80">
        <f t="shared" ref="D53:R53" si="5">IFERROR(AVERAGE(D3:D52),0)</f>
        <v>2.0476190476190474</v>
      </c>
      <c r="E53" s="80">
        <f t="shared" si="5"/>
        <v>2.1190476190476191</v>
      </c>
      <c r="F53" s="80">
        <f t="shared" si="5"/>
        <v>2.1904761904761907</v>
      </c>
      <c r="G53" s="80">
        <f t="shared" si="5"/>
        <v>1.9761904761904763</v>
      </c>
      <c r="H53" s="80">
        <f t="shared" si="5"/>
        <v>2.0952380952380953</v>
      </c>
      <c r="I53" s="80">
        <f t="shared" si="5"/>
        <v>2.3333333333333335</v>
      </c>
      <c r="J53" s="80">
        <f t="shared" si="5"/>
        <v>2.0238095238095237</v>
      </c>
      <c r="K53" s="80">
        <f t="shared" si="5"/>
        <v>2.1904761904761907</v>
      </c>
      <c r="L53" s="80">
        <f t="shared" si="5"/>
        <v>2</v>
      </c>
      <c r="M53" s="80">
        <f t="shared" si="5"/>
        <v>2.0952380952380953</v>
      </c>
      <c r="N53" s="80">
        <f t="shared" si="5"/>
        <v>2.1190476190476191</v>
      </c>
      <c r="O53" s="80">
        <f t="shared" si="5"/>
        <v>2.3571428571428572</v>
      </c>
      <c r="P53" s="80">
        <f t="shared" si="5"/>
        <v>2.1428571428571428</v>
      </c>
      <c r="Q53" s="80">
        <f t="shared" si="5"/>
        <v>2</v>
      </c>
      <c r="R53" s="80">
        <f t="shared" si="5"/>
        <v>2.1904761904761907</v>
      </c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1"/>
      <c r="AG53" s="121">
        <f>IFERROR(AVERAGE(AG3:AG52),0)</f>
        <v>2.2678571428571428</v>
      </c>
      <c r="AH53" s="123"/>
    </row>
    <row r="54" spans="1:52" ht="75" customHeight="1" thickBot="1" x14ac:dyDescent="0.35">
      <c r="A54" s="12"/>
      <c r="B54" s="82" t="s">
        <v>53</v>
      </c>
      <c r="C54" s="83" t="str">
        <f>IF(AND(C53&gt;=1.5,C53&lt;=5),"ÖĞRETİLDİ",IF(AND(C53&lt;=1.49,C53&gt;0),"ÖĞRETİLEMEDİ",IF(C53=0," ")))</f>
        <v>ÖĞRETİLDİ</v>
      </c>
      <c r="D54" s="83" t="str">
        <f t="shared" ref="D54:AF54" si="6">IF(AND(D53&gt;=1.5,D53&lt;=5),"ÖĞRETİLDİ",IF(AND(D53&lt;=1.49,D53&gt;0),"ÖĞRETİLEMEDİ",IF(D53=0," ")))</f>
        <v>ÖĞRETİLDİ</v>
      </c>
      <c r="E54" s="83" t="str">
        <f t="shared" si="6"/>
        <v>ÖĞRETİLDİ</v>
      </c>
      <c r="F54" s="83" t="str">
        <f t="shared" si="6"/>
        <v>ÖĞRETİLDİ</v>
      </c>
      <c r="G54" s="83" t="str">
        <f t="shared" si="6"/>
        <v>ÖĞRETİLDİ</v>
      </c>
      <c r="H54" s="83" t="str">
        <f t="shared" si="6"/>
        <v>ÖĞRETİLDİ</v>
      </c>
      <c r="I54" s="83" t="str">
        <f t="shared" si="6"/>
        <v>ÖĞRETİLDİ</v>
      </c>
      <c r="J54" s="83" t="str">
        <f t="shared" si="6"/>
        <v>ÖĞRETİLDİ</v>
      </c>
      <c r="K54" s="83" t="str">
        <f t="shared" si="6"/>
        <v>ÖĞRETİLDİ</v>
      </c>
      <c r="L54" s="83" t="str">
        <f t="shared" si="6"/>
        <v>ÖĞRETİLDİ</v>
      </c>
      <c r="M54" s="83" t="str">
        <f t="shared" si="6"/>
        <v>ÖĞRETİLDİ</v>
      </c>
      <c r="N54" s="83" t="str">
        <f t="shared" si="6"/>
        <v>ÖĞRETİLDİ</v>
      </c>
      <c r="O54" s="83" t="str">
        <f t="shared" si="6"/>
        <v>ÖĞRETİLDİ</v>
      </c>
      <c r="P54" s="83" t="str">
        <f t="shared" si="6"/>
        <v>ÖĞRETİLDİ</v>
      </c>
      <c r="Q54" s="83" t="str">
        <f t="shared" si="6"/>
        <v>ÖĞRETİLDİ</v>
      </c>
      <c r="R54" s="83" t="str">
        <f t="shared" si="6"/>
        <v>ÖĞRETİLDİ</v>
      </c>
      <c r="S54" s="83" t="str">
        <f t="shared" si="6"/>
        <v xml:space="preserve"> </v>
      </c>
      <c r="T54" s="83" t="str">
        <f t="shared" si="6"/>
        <v xml:space="preserve"> </v>
      </c>
      <c r="U54" s="83" t="str">
        <f t="shared" si="6"/>
        <v xml:space="preserve"> </v>
      </c>
      <c r="V54" s="83" t="str">
        <f t="shared" si="6"/>
        <v xml:space="preserve"> </v>
      </c>
      <c r="W54" s="83" t="str">
        <f t="shared" si="6"/>
        <v xml:space="preserve"> </v>
      </c>
      <c r="X54" s="83" t="str">
        <f t="shared" si="6"/>
        <v xml:space="preserve"> </v>
      </c>
      <c r="Y54" s="83" t="str">
        <f t="shared" si="6"/>
        <v xml:space="preserve"> </v>
      </c>
      <c r="Z54" s="83" t="str">
        <f t="shared" si="6"/>
        <v xml:space="preserve"> </v>
      </c>
      <c r="AA54" s="83" t="str">
        <f t="shared" si="6"/>
        <v xml:space="preserve"> </v>
      </c>
      <c r="AB54" s="83" t="str">
        <f t="shared" si="6"/>
        <v xml:space="preserve"> </v>
      </c>
      <c r="AC54" s="83" t="str">
        <f t="shared" si="6"/>
        <v xml:space="preserve"> </v>
      </c>
      <c r="AD54" s="83" t="str">
        <f t="shared" si="6"/>
        <v xml:space="preserve"> </v>
      </c>
      <c r="AE54" s="83" t="str">
        <f t="shared" si="6"/>
        <v xml:space="preserve"> </v>
      </c>
      <c r="AF54" s="83" t="str">
        <f t="shared" si="6"/>
        <v xml:space="preserve"> </v>
      </c>
      <c r="AG54" s="122"/>
      <c r="AH54" s="124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19">
        <v>1</v>
      </c>
      <c r="D56" s="20">
        <v>2</v>
      </c>
      <c r="E56" s="20">
        <v>3</v>
      </c>
      <c r="F56" s="20">
        <v>4</v>
      </c>
      <c r="G56" s="20">
        <v>5</v>
      </c>
      <c r="H56" s="20">
        <v>6</v>
      </c>
      <c r="I56" s="20">
        <v>7</v>
      </c>
      <c r="J56" s="20">
        <v>8</v>
      </c>
      <c r="K56" s="20">
        <v>9</v>
      </c>
      <c r="L56" s="20">
        <v>10</v>
      </c>
      <c r="M56" s="20">
        <v>11</v>
      </c>
      <c r="N56" s="20">
        <v>12</v>
      </c>
      <c r="O56" s="20">
        <v>13</v>
      </c>
      <c r="P56" s="20">
        <v>14</v>
      </c>
      <c r="Q56" s="20">
        <v>15</v>
      </c>
      <c r="R56" s="20">
        <v>16</v>
      </c>
      <c r="S56" s="20">
        <v>17</v>
      </c>
      <c r="T56" s="20">
        <v>18</v>
      </c>
      <c r="U56" s="20">
        <v>19</v>
      </c>
      <c r="V56" s="20">
        <v>20</v>
      </c>
      <c r="W56" s="20">
        <v>21</v>
      </c>
      <c r="X56" s="20">
        <v>22</v>
      </c>
      <c r="Y56" s="20">
        <v>23</v>
      </c>
      <c r="Z56" s="20">
        <v>24</v>
      </c>
      <c r="AA56" s="20">
        <v>25</v>
      </c>
      <c r="AB56" s="20">
        <v>26</v>
      </c>
      <c r="AC56" s="20">
        <v>27</v>
      </c>
      <c r="AD56" s="20">
        <v>28</v>
      </c>
      <c r="AE56" s="20">
        <v>29</v>
      </c>
      <c r="AF56" s="21">
        <v>30</v>
      </c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 ht="12.75" hidden="1" customHeight="1" x14ac:dyDescent="0.3">
      <c r="B57" s="1"/>
      <c r="C57" s="23">
        <f>C53</f>
        <v>3.5714285714285716</v>
      </c>
      <c r="D57" s="24">
        <f t="shared" ref="D57:AF57" si="7">D53</f>
        <v>2.0476190476190474</v>
      </c>
      <c r="E57" s="24">
        <f t="shared" si="7"/>
        <v>2.1190476190476191</v>
      </c>
      <c r="F57" s="24">
        <f t="shared" si="7"/>
        <v>2.1904761904761907</v>
      </c>
      <c r="G57" s="24">
        <f t="shared" si="7"/>
        <v>1.9761904761904763</v>
      </c>
      <c r="H57" s="24">
        <f t="shared" si="7"/>
        <v>2.0952380952380953</v>
      </c>
      <c r="I57" s="25">
        <f t="shared" si="7"/>
        <v>2.3333333333333335</v>
      </c>
      <c r="J57" s="25">
        <f t="shared" si="7"/>
        <v>2.0238095238095237</v>
      </c>
      <c r="K57" s="25">
        <f t="shared" si="7"/>
        <v>2.1904761904761907</v>
      </c>
      <c r="L57" s="25">
        <f t="shared" si="7"/>
        <v>2</v>
      </c>
      <c r="M57" s="25">
        <f t="shared" si="7"/>
        <v>2.0952380952380953</v>
      </c>
      <c r="N57" s="25">
        <f t="shared" si="7"/>
        <v>2.1190476190476191</v>
      </c>
      <c r="O57" s="25">
        <f t="shared" si="7"/>
        <v>2.3571428571428572</v>
      </c>
      <c r="P57" s="25">
        <f t="shared" si="7"/>
        <v>2.1428571428571428</v>
      </c>
      <c r="Q57" s="25">
        <f t="shared" si="7"/>
        <v>2</v>
      </c>
      <c r="R57" s="25">
        <f t="shared" si="7"/>
        <v>2.1904761904761907</v>
      </c>
      <c r="S57" s="25">
        <f t="shared" si="7"/>
        <v>0</v>
      </c>
      <c r="T57" s="25">
        <f t="shared" si="7"/>
        <v>0</v>
      </c>
      <c r="U57" s="24">
        <f t="shared" si="7"/>
        <v>0</v>
      </c>
      <c r="V57" s="24">
        <f t="shared" si="7"/>
        <v>0</v>
      </c>
      <c r="W57" s="24">
        <f t="shared" si="7"/>
        <v>0</v>
      </c>
      <c r="X57" s="24">
        <f t="shared" si="7"/>
        <v>0</v>
      </c>
      <c r="Y57" s="24">
        <f t="shared" si="7"/>
        <v>0</v>
      </c>
      <c r="Z57" s="24">
        <f t="shared" si="7"/>
        <v>0</v>
      </c>
      <c r="AA57" s="24">
        <f t="shared" si="7"/>
        <v>0</v>
      </c>
      <c r="AB57" s="24">
        <f t="shared" si="7"/>
        <v>0</v>
      </c>
      <c r="AC57" s="24">
        <f t="shared" si="7"/>
        <v>0</v>
      </c>
      <c r="AD57" s="24">
        <f t="shared" si="7"/>
        <v>0</v>
      </c>
      <c r="AE57" s="24">
        <f t="shared" si="7"/>
        <v>0</v>
      </c>
      <c r="AF57" s="26">
        <f t="shared" si="7"/>
        <v>0</v>
      </c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8"/>
    </row>
    <row r="58" spans="1:52" ht="13.95" hidden="1" customHeight="1" thickBot="1" x14ac:dyDescent="0.35">
      <c r="C58" s="29" t="str">
        <f>C2</f>
        <v>SB.4.1.1. Resmî kimlik belgesini inceleyerek kişisel kimliğine ilişkin çıkarımlarda bulunur.</v>
      </c>
      <c r="D58" s="30" t="str">
        <f t="shared" ref="D58:AF58" si="8">D2</f>
        <v>SB.4.1.2. Yaşamına ilişkin belli başlı olayları kronolojik sıraya koyar.</v>
      </c>
      <c r="E58" s="30" t="str">
        <f t="shared" si="8"/>
        <v>SB.4.1.3. Bireysel ilgi, ihtiyaç ve yeteneklerini tanır.</v>
      </c>
      <c r="F58" s="30" t="str">
        <f t="shared" si="8"/>
        <v>SB.4.1.4. Kendisini farklı özelliklere sahip diğer bireylerin yerine koyar.</v>
      </c>
      <c r="G58" s="30" t="str">
        <f t="shared" si="8"/>
        <v>SB.4.1.5. Diğer bireylerin farklı özelliklerini saygı ile karşılar.</v>
      </c>
      <c r="H58" s="30" t="str">
        <f t="shared" si="8"/>
        <v>SB.4.2.1. Sözlü, yazılı, görsel kaynaklar ve nesnelerden yararlanarak aile tarihi çalışması yapar.</v>
      </c>
      <c r="I58" s="30" t="str">
        <f t="shared" si="8"/>
        <v>SB.4.2.2. Ailesi ve çevresindeki millî kültürü yansıtan ögeleri araştırarak örnekler verir.</v>
      </c>
      <c r="J58" s="30" t="str">
        <f t="shared" si="8"/>
        <v>SB.4.2.3. Geleneksel çocuk oyunlarını değişim ve süreklilik açısından günümüzdeki oyunlarla karşılaştırır.</v>
      </c>
      <c r="K58" s="30" t="str">
        <f t="shared" si="8"/>
        <v>SB.4.2.4. Millî Mücadele kahramanlarının hayatlarından hareketle Millî Mücadele’nin önemini kavrar.</v>
      </c>
      <c r="L58" s="30" t="str">
        <f t="shared" si="8"/>
        <v>SB.4.3.1. Çevresindeki herhangi bir yerin konumu ile ilgili çıkarımlarda bulunur</v>
      </c>
      <c r="M58" s="30" t="str">
        <f t="shared" si="8"/>
        <v>SB.4.3.2. Günlük yaşamında kullandığı mekânların krokisini çizer.</v>
      </c>
      <c r="N58" s="30" t="str">
        <f t="shared" si="8"/>
        <v>SB.4.3.3. Yaşadığı çevredeki doğal ve beşerî unsurları ayırt eder</v>
      </c>
      <c r="O58" s="30" t="str">
        <f t="shared" si="8"/>
        <v>SB.4.3.4. Çevresinde meydana gelen hava olaylarını gözlemleyerek bulgularını resimli grafiklere aktarır.</v>
      </c>
      <c r="P58" s="30" t="str">
        <f t="shared" si="8"/>
        <v>SB.4.3.5. Yaşadığı yer ve çevresindeki yer şekilleri ve nüfus özellikleri hakkında çıkarımlarda bulunur.</v>
      </c>
      <c r="Q58" s="30" t="str">
        <f t="shared" si="8"/>
        <v>SB.4.3.6. Doğal afetlere yönelik gerekli hazırlıkları yapar.</v>
      </c>
      <c r="R58" s="30" t="str">
        <f t="shared" si="8"/>
        <v>SB.4.4.1. Çevresindeki teknolojik ürünleri, kullanım alanlarına göre sınıflandırır.</v>
      </c>
      <c r="S58" s="30">
        <f t="shared" si="8"/>
        <v>0</v>
      </c>
      <c r="T58" s="30">
        <f t="shared" si="8"/>
        <v>0</v>
      </c>
      <c r="U58" s="30">
        <f t="shared" si="8"/>
        <v>0</v>
      </c>
      <c r="V58" s="30">
        <f t="shared" si="8"/>
        <v>0</v>
      </c>
      <c r="W58" s="30">
        <f t="shared" si="8"/>
        <v>0</v>
      </c>
      <c r="X58" s="30">
        <f t="shared" si="8"/>
        <v>0</v>
      </c>
      <c r="Y58" s="30">
        <f t="shared" si="8"/>
        <v>0</v>
      </c>
      <c r="Z58" s="30">
        <f t="shared" si="8"/>
        <v>0</v>
      </c>
      <c r="AA58" s="30">
        <f t="shared" si="8"/>
        <v>0</v>
      </c>
      <c r="AB58" s="30">
        <f t="shared" si="8"/>
        <v>0</v>
      </c>
      <c r="AC58" s="30">
        <f t="shared" si="8"/>
        <v>0</v>
      </c>
      <c r="AD58" s="30">
        <f t="shared" si="8"/>
        <v>0</v>
      </c>
      <c r="AE58" s="30">
        <f t="shared" si="8"/>
        <v>0</v>
      </c>
      <c r="AF58" s="31">
        <f t="shared" si="8"/>
        <v>0</v>
      </c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8"/>
    </row>
    <row r="59" spans="1:52" ht="13.95" hidden="1" customHeight="1" thickTop="1" thickBot="1" x14ac:dyDescent="0.35"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8"/>
    </row>
    <row r="60" spans="1:52" ht="13.95" hidden="1" customHeight="1" thickTop="1" x14ac:dyDescent="0.3">
      <c r="C60" s="33">
        <f>+$AG$3</f>
        <v>1.75</v>
      </c>
      <c r="D60" s="34">
        <f>+$AG$4</f>
        <v>2.125</v>
      </c>
      <c r="E60" s="34">
        <f>+$AG$5</f>
        <v>1.9375</v>
      </c>
      <c r="F60" s="34">
        <f>+$AG$6</f>
        <v>1.75</v>
      </c>
      <c r="G60" s="34">
        <f>+$AG$7</f>
        <v>2</v>
      </c>
      <c r="H60" s="34">
        <f>+$AG$8</f>
        <v>2.0625</v>
      </c>
      <c r="I60" s="34">
        <f>+$AG$9</f>
        <v>1.875</v>
      </c>
      <c r="J60" s="34">
        <f>+$AG$10</f>
        <v>2.3125</v>
      </c>
      <c r="K60" s="34">
        <f>+$AG$11</f>
        <v>2.5625</v>
      </c>
      <c r="L60" s="34">
        <f>+$AG$12</f>
        <v>3</v>
      </c>
      <c r="M60" s="34">
        <f>+$AG$13</f>
        <v>2.375</v>
      </c>
      <c r="N60" s="34">
        <f>+$AG$14</f>
        <v>2.25</v>
      </c>
      <c r="O60" s="34">
        <f>+$AG$15</f>
        <v>1.9375</v>
      </c>
      <c r="P60" s="34">
        <f>+$AG$16</f>
        <v>2.0625</v>
      </c>
      <c r="Q60" s="34">
        <f>+$AG$17</f>
        <v>2.5</v>
      </c>
      <c r="R60" s="34">
        <f>+$AG$18</f>
        <v>2.25</v>
      </c>
      <c r="S60" s="34">
        <f>+$AG$19</f>
        <v>2</v>
      </c>
      <c r="T60" s="34">
        <f>+$AG$20</f>
        <v>4.5</v>
      </c>
      <c r="U60" s="34">
        <f>+$AG$21</f>
        <v>2.8125</v>
      </c>
      <c r="V60" s="34">
        <f>+$AG$22</f>
        <v>1.9375</v>
      </c>
      <c r="W60" s="34">
        <f>+$AG$23</f>
        <v>1.875</v>
      </c>
      <c r="X60" s="34">
        <f>+$AG$24</f>
        <v>2.8125</v>
      </c>
      <c r="Y60" s="34">
        <f>+$AG$25</f>
        <v>2.125</v>
      </c>
      <c r="Z60" s="34">
        <f>+$AG$26</f>
        <v>1.5625</v>
      </c>
      <c r="AA60" s="34">
        <f>+$AG$27</f>
        <v>1.875</v>
      </c>
      <c r="AB60" s="34">
        <f>+$AG$28</f>
        <v>2.0625</v>
      </c>
      <c r="AC60" s="34">
        <f>+$AG$29</f>
        <v>2.125</v>
      </c>
      <c r="AD60" s="34">
        <f>+$AG$30</f>
        <v>1.9375</v>
      </c>
      <c r="AE60" s="34">
        <f>+$AG$31</f>
        <v>2.5</v>
      </c>
      <c r="AF60" s="34">
        <f>+$AG$32</f>
        <v>2.5625</v>
      </c>
      <c r="AG60" s="34">
        <f>+$AG$33</f>
        <v>2.5625</v>
      </c>
      <c r="AH60" s="34">
        <f>+$AG$34</f>
        <v>2.5</v>
      </c>
      <c r="AI60" s="34">
        <f>+$AG$35</f>
        <v>2.625</v>
      </c>
      <c r="AJ60" s="34">
        <f>+$AG$36</f>
        <v>2.625</v>
      </c>
      <c r="AK60" s="34">
        <f>+$AG$37</f>
        <v>2.1875</v>
      </c>
      <c r="AL60" s="34">
        <f>+$AG$38</f>
        <v>1.875</v>
      </c>
      <c r="AM60" s="34">
        <f>+$AG$39</f>
        <v>1.8125</v>
      </c>
      <c r="AN60" s="34">
        <f>+$AG$40</f>
        <v>2.1875</v>
      </c>
      <c r="AO60" s="34">
        <f>+$AG$41</f>
        <v>1.625</v>
      </c>
      <c r="AP60" s="34">
        <f>+$AG$42</f>
        <v>1.8125</v>
      </c>
      <c r="AQ60" s="34">
        <f>+$AG$43</f>
        <v>5</v>
      </c>
      <c r="AR60" s="34">
        <f>+$AG$44</f>
        <v>1</v>
      </c>
      <c r="AS60" s="34" t="str">
        <f>+$AG$45</f>
        <v xml:space="preserve"> </v>
      </c>
      <c r="AT60" s="34" t="str">
        <f>+$AG$46</f>
        <v xml:space="preserve"> </v>
      </c>
      <c r="AU60" s="34" t="str">
        <f>+$AG$47</f>
        <v xml:space="preserve"> </v>
      </c>
      <c r="AV60" s="34" t="str">
        <f>+$AG$48</f>
        <v xml:space="preserve"> </v>
      </c>
      <c r="AW60" s="34" t="str">
        <f>+$AG$49</f>
        <v xml:space="preserve"> </v>
      </c>
      <c r="AX60" s="34" t="str">
        <f>+$AG$50</f>
        <v xml:space="preserve"> </v>
      </c>
      <c r="AY60" s="34" t="str">
        <f>+$AG$51</f>
        <v xml:space="preserve"> </v>
      </c>
      <c r="AZ60" s="35" t="str">
        <f>+$AG$52</f>
        <v xml:space="preserve"> </v>
      </c>
    </row>
    <row r="61" spans="1:52" ht="13.95" hidden="1" customHeight="1" x14ac:dyDescent="0.3">
      <c r="C61" s="36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9"/>
    </row>
    <row r="62" spans="1:52" ht="13.95" hidden="1" customHeight="1" x14ac:dyDescent="0.3"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9"/>
    </row>
    <row r="63" spans="1:52" ht="13.95" hidden="1" customHeight="1" x14ac:dyDescent="0.3">
      <c r="C63" s="36">
        <v>1</v>
      </c>
      <c r="D63" s="37">
        <v>2</v>
      </c>
      <c r="E63" s="37">
        <v>3</v>
      </c>
      <c r="F63" s="37">
        <v>4</v>
      </c>
      <c r="G63" s="37">
        <v>5</v>
      </c>
      <c r="H63" s="37">
        <v>6</v>
      </c>
      <c r="I63" s="37">
        <v>7</v>
      </c>
      <c r="J63" s="37">
        <v>8</v>
      </c>
      <c r="K63" s="37">
        <v>9</v>
      </c>
      <c r="L63" s="37">
        <v>10</v>
      </c>
      <c r="M63" s="37">
        <v>11</v>
      </c>
      <c r="N63" s="37">
        <v>12</v>
      </c>
      <c r="O63" s="37">
        <v>13</v>
      </c>
      <c r="P63" s="37">
        <v>14</v>
      </c>
      <c r="Q63" s="37">
        <v>15</v>
      </c>
      <c r="R63" s="37">
        <v>16</v>
      </c>
      <c r="S63" s="37">
        <v>17</v>
      </c>
      <c r="T63" s="37">
        <v>18</v>
      </c>
      <c r="U63" s="37">
        <v>19</v>
      </c>
      <c r="V63" s="37">
        <v>20</v>
      </c>
      <c r="W63" s="37">
        <v>21</v>
      </c>
      <c r="X63" s="37">
        <v>22</v>
      </c>
      <c r="Y63" s="37">
        <v>23</v>
      </c>
      <c r="Z63" s="37">
        <v>24</v>
      </c>
      <c r="AA63" s="37">
        <v>25</v>
      </c>
      <c r="AB63" s="37">
        <v>26</v>
      </c>
      <c r="AC63" s="37">
        <v>27</v>
      </c>
      <c r="AD63" s="37">
        <v>28</v>
      </c>
      <c r="AE63" s="37">
        <v>29</v>
      </c>
      <c r="AF63" s="37">
        <v>30</v>
      </c>
      <c r="AG63" s="37">
        <v>31</v>
      </c>
      <c r="AH63" s="37">
        <v>32</v>
      </c>
      <c r="AI63" s="37">
        <v>33</v>
      </c>
      <c r="AJ63" s="37">
        <v>34</v>
      </c>
      <c r="AK63" s="37">
        <v>35</v>
      </c>
      <c r="AL63" s="37">
        <v>36</v>
      </c>
      <c r="AM63" s="37">
        <v>37</v>
      </c>
      <c r="AN63" s="37">
        <v>38</v>
      </c>
      <c r="AO63" s="37">
        <v>39</v>
      </c>
      <c r="AP63" s="37">
        <v>40</v>
      </c>
      <c r="AQ63" s="37">
        <v>41</v>
      </c>
      <c r="AR63" s="37">
        <v>42</v>
      </c>
      <c r="AS63" s="37">
        <v>43</v>
      </c>
      <c r="AT63" s="37">
        <v>44</v>
      </c>
      <c r="AU63" s="37">
        <v>45</v>
      </c>
      <c r="AV63" s="37">
        <v>46</v>
      </c>
      <c r="AW63" s="37">
        <v>47</v>
      </c>
      <c r="AX63" s="37">
        <v>48</v>
      </c>
      <c r="AY63" s="37">
        <v>49</v>
      </c>
      <c r="AZ63" s="40">
        <v>50</v>
      </c>
    </row>
    <row r="64" spans="1:52" ht="13.95" hidden="1" customHeight="1" x14ac:dyDescent="0.3">
      <c r="C64" s="41">
        <f>AG3</f>
        <v>1.75</v>
      </c>
      <c r="D64" s="42">
        <f>AG4</f>
        <v>2.125</v>
      </c>
      <c r="E64" s="42">
        <f>AG5</f>
        <v>1.9375</v>
      </c>
      <c r="F64" s="42">
        <f>AG6</f>
        <v>1.75</v>
      </c>
      <c r="G64" s="42">
        <f>AG7</f>
        <v>2</v>
      </c>
      <c r="H64" s="42">
        <f>AG8</f>
        <v>2.0625</v>
      </c>
      <c r="I64" s="42">
        <f>AG9</f>
        <v>1.875</v>
      </c>
      <c r="J64" s="42">
        <f>AG10</f>
        <v>2.3125</v>
      </c>
      <c r="K64" s="42">
        <f>AG11</f>
        <v>2.5625</v>
      </c>
      <c r="L64" s="42">
        <f>AG12</f>
        <v>3</v>
      </c>
      <c r="M64" s="42">
        <f>AG13</f>
        <v>2.375</v>
      </c>
      <c r="N64" s="42">
        <f>AG14</f>
        <v>2.25</v>
      </c>
      <c r="O64" s="42">
        <f>AG15</f>
        <v>1.9375</v>
      </c>
      <c r="P64" s="42">
        <f>AG16</f>
        <v>2.0625</v>
      </c>
      <c r="Q64" s="42">
        <f>AG17</f>
        <v>2.5</v>
      </c>
      <c r="R64" s="42">
        <f>AG18</f>
        <v>2.25</v>
      </c>
      <c r="S64" s="42">
        <f>AG19</f>
        <v>2</v>
      </c>
      <c r="T64" s="42">
        <f>AG20</f>
        <v>4.5</v>
      </c>
      <c r="U64" s="42">
        <f>AG21</f>
        <v>2.8125</v>
      </c>
      <c r="V64" s="42">
        <f>AG22</f>
        <v>1.9375</v>
      </c>
      <c r="W64" s="42">
        <f>AG23</f>
        <v>1.875</v>
      </c>
      <c r="X64" s="42">
        <f>AG24</f>
        <v>2.8125</v>
      </c>
      <c r="Y64" s="42">
        <f>AG25</f>
        <v>2.125</v>
      </c>
      <c r="Z64" s="42">
        <f>AG26</f>
        <v>1.5625</v>
      </c>
      <c r="AA64" s="42">
        <f>AG27</f>
        <v>1.875</v>
      </c>
      <c r="AB64" s="42">
        <f>AG28</f>
        <v>2.0625</v>
      </c>
      <c r="AC64" s="42">
        <f>AG29</f>
        <v>2.125</v>
      </c>
      <c r="AD64" s="42">
        <f>AG30</f>
        <v>1.9375</v>
      </c>
      <c r="AE64" s="42">
        <f>AG31</f>
        <v>2.5</v>
      </c>
      <c r="AF64" s="42">
        <f>AG32</f>
        <v>2.5625</v>
      </c>
      <c r="AG64" s="43">
        <f>AG33</f>
        <v>2.5625</v>
      </c>
      <c r="AH64" s="43">
        <f>AG34</f>
        <v>2.5</v>
      </c>
      <c r="AI64" s="43">
        <f>AG35</f>
        <v>2.625</v>
      </c>
      <c r="AJ64" s="43">
        <f>AG36</f>
        <v>2.625</v>
      </c>
      <c r="AK64" s="43">
        <f>AG37</f>
        <v>2.1875</v>
      </c>
      <c r="AL64" s="43">
        <f>AG38</f>
        <v>1.875</v>
      </c>
      <c r="AM64" s="43">
        <f>AG39</f>
        <v>1.8125</v>
      </c>
      <c r="AN64" s="43">
        <f>AG40</f>
        <v>2.1875</v>
      </c>
      <c r="AO64" s="43">
        <f>AG41</f>
        <v>1.625</v>
      </c>
      <c r="AP64" s="43">
        <f>AG42</f>
        <v>1.8125</v>
      </c>
      <c r="AQ64" s="43">
        <f>AG43</f>
        <v>5</v>
      </c>
      <c r="AR64" s="43">
        <f>AG44</f>
        <v>1</v>
      </c>
      <c r="AS64" s="43" t="str">
        <f>AG45</f>
        <v xml:space="preserve"> </v>
      </c>
      <c r="AT64" s="43" t="str">
        <f>AG46</f>
        <v xml:space="preserve"> </v>
      </c>
      <c r="AU64" s="43" t="str">
        <f>AG47</f>
        <v xml:space="preserve"> </v>
      </c>
      <c r="AV64" s="43" t="str">
        <f>AG48</f>
        <v xml:space="preserve"> </v>
      </c>
      <c r="AW64" s="43" t="str">
        <f>AG49</f>
        <v xml:space="preserve"> </v>
      </c>
      <c r="AX64" s="43" t="str">
        <f>AG50</f>
        <v xml:space="preserve"> </v>
      </c>
      <c r="AY64" s="43" t="str">
        <f>AG51</f>
        <v xml:space="preserve"> </v>
      </c>
      <c r="AZ64" s="26" t="str">
        <f>AG52</f>
        <v xml:space="preserve"> </v>
      </c>
    </row>
    <row r="65" spans="3:52" ht="13.95" hidden="1" customHeight="1" thickBot="1" x14ac:dyDescent="0.35">
      <c r="C65" s="29" t="str">
        <f>B3</f>
        <v>ALİ</v>
      </c>
      <c r="D65" s="30" t="str">
        <f>B4</f>
        <v>VELİ</v>
      </c>
      <c r="E65" s="30" t="str">
        <f>B5</f>
        <v>MEHMET</v>
      </c>
      <c r="F65" s="30" t="str">
        <f>B6</f>
        <v>EMİR</v>
      </c>
      <c r="G65" s="30" t="str">
        <f>B7</f>
        <v>MERVE</v>
      </c>
      <c r="H65" s="30" t="str">
        <f>B8</f>
        <v>NEDİM</v>
      </c>
      <c r="I65" s="30" t="str">
        <f>B9</f>
        <v>MUMİN</v>
      </c>
      <c r="J65" s="30" t="str">
        <f>B10</f>
        <v>EMRE</v>
      </c>
      <c r="K65" s="30" t="str">
        <f>B11</f>
        <v>ELİF</v>
      </c>
      <c r="L65" s="30" t="str">
        <f>B12</f>
        <v>DENİZ</v>
      </c>
      <c r="M65" s="30" t="str">
        <f>B13</f>
        <v>AKİF</v>
      </c>
      <c r="N65" s="30" t="str">
        <f>B14</f>
        <v>ELMİRA</v>
      </c>
      <c r="O65" s="30" t="str">
        <f>B15</f>
        <v>EMİNE</v>
      </c>
      <c r="P65" s="30" t="str">
        <f>B16</f>
        <v>EMRİYE</v>
      </c>
      <c r="Q65" s="30" t="str">
        <f>B17</f>
        <v>DAVUT</v>
      </c>
      <c r="R65" s="30" t="str">
        <f>B18</f>
        <v>RIFAT</v>
      </c>
      <c r="S65" s="30" t="str">
        <f>B19</f>
        <v>REYHAN</v>
      </c>
      <c r="T65" s="30" t="str">
        <f>B20</f>
        <v>AHMET</v>
      </c>
      <c r="U65" s="30" t="str">
        <f>B21</f>
        <v>ZİYA</v>
      </c>
      <c r="V65" s="30" t="str">
        <f>B22</f>
        <v>ÖZTÜRK</v>
      </c>
      <c r="W65" s="30" t="str">
        <f>B23</f>
        <v>AYŞE</v>
      </c>
      <c r="X65" s="30" t="str">
        <f>B24</f>
        <v>SEHER</v>
      </c>
      <c r="Y65" s="30" t="str">
        <f>B25</f>
        <v>NURDAN</v>
      </c>
      <c r="Z65" s="30" t="str">
        <f>B26</f>
        <v>MUSTAFA</v>
      </c>
      <c r="AA65" s="30" t="str">
        <f>B27</f>
        <v>SALİH</v>
      </c>
      <c r="AB65" s="30" t="str">
        <f>B28</f>
        <v>SALİM</v>
      </c>
      <c r="AC65" s="30" t="str">
        <f>B29</f>
        <v>COŞKUN</v>
      </c>
      <c r="AD65" s="30" t="str">
        <f>B30</f>
        <v>MUHİTTİN</v>
      </c>
      <c r="AE65" s="30" t="str">
        <f>B31</f>
        <v>AYDIN</v>
      </c>
      <c r="AF65" s="30" t="str">
        <f>B32</f>
        <v>BİLGE</v>
      </c>
      <c r="AG65" s="44" t="str">
        <f>B33</f>
        <v>BİLGİ</v>
      </c>
      <c r="AH65" s="44" t="str">
        <f>B34</f>
        <v>İSHAK</v>
      </c>
      <c r="AI65" s="44" t="str">
        <f>B35</f>
        <v>MURAT</v>
      </c>
      <c r="AJ65" s="44" t="str">
        <f>B36</f>
        <v>RAMAZAN</v>
      </c>
      <c r="AK65" s="44" t="str">
        <f>B37</f>
        <v>SERCAN</v>
      </c>
      <c r="AL65" s="44" t="str">
        <f>B38</f>
        <v>SELİM</v>
      </c>
      <c r="AM65" s="44" t="str">
        <f>B39</f>
        <v>SENA</v>
      </c>
      <c r="AN65" s="44" t="str">
        <f>B40</f>
        <v>SİNAN</v>
      </c>
      <c r="AO65" s="44" t="str">
        <f>B41</f>
        <v>HÜSEYİN</v>
      </c>
      <c r="AP65" s="44" t="str">
        <f>B42</f>
        <v>RAHMİ</v>
      </c>
      <c r="AQ65" s="44" t="str">
        <f>B43</f>
        <v>RECEP</v>
      </c>
      <c r="AR65" s="44" t="str">
        <f>B44</f>
        <v>muhammet</v>
      </c>
      <c r="AS65" s="44">
        <f>B45</f>
        <v>0</v>
      </c>
      <c r="AT65" s="44">
        <f>B46</f>
        <v>0</v>
      </c>
      <c r="AU65" s="44">
        <f>B47</f>
        <v>0</v>
      </c>
      <c r="AV65" s="44">
        <f>B48</f>
        <v>0</v>
      </c>
      <c r="AW65" s="44">
        <f>B49</f>
        <v>0</v>
      </c>
      <c r="AX65" s="44">
        <f>B50</f>
        <v>0</v>
      </c>
      <c r="AY65" s="44">
        <f>B51</f>
        <v>0</v>
      </c>
      <c r="AZ65" s="45">
        <f>B52</f>
        <v>0</v>
      </c>
    </row>
    <row r="66" spans="3:52" ht="13.95" hidden="1" customHeight="1" thickTop="1" x14ac:dyDescent="0.3"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8"/>
    </row>
    <row r="67" spans="3:52" ht="13.8" hidden="1" thickBot="1" x14ac:dyDescent="0.35">
      <c r="C67" s="28"/>
      <c r="D67" s="28"/>
      <c r="E67" s="28"/>
      <c r="F67" s="28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8"/>
      <c r="AT67" s="28"/>
      <c r="AU67" s="28"/>
      <c r="AV67" s="28"/>
      <c r="AW67" s="28"/>
      <c r="AX67" s="28"/>
      <c r="AY67" s="28"/>
      <c r="AZ67" s="28"/>
    </row>
    <row r="68" spans="3:52" ht="13.8" hidden="1" thickTop="1" x14ac:dyDescent="0.3">
      <c r="C68" s="46">
        <f>LARGE($C$53:$AF$53,1)</f>
        <v>3.5714285714285716</v>
      </c>
      <c r="D68" s="47">
        <f>MATCH(C68,$C$53:$AF$53,0)</f>
        <v>1</v>
      </c>
      <c r="E68" s="48">
        <f>D68</f>
        <v>1</v>
      </c>
      <c r="F68" s="47" t="e">
        <f ca="1">HLOOKUP(C68,OFFSET(C53,0,G68,4,30-G68),4,0)</f>
        <v>#N/A</v>
      </c>
      <c r="G68" s="49">
        <f>MATCH(C68,C53:AF53,0)</f>
        <v>1</v>
      </c>
      <c r="H68" s="28"/>
      <c r="I68" s="50">
        <f>SMALL($C$53:$AF$53,1)</f>
        <v>1.9761904761904763</v>
      </c>
      <c r="J68" s="47">
        <f>MATCH(I68,$C$53:$AF$53,0)</f>
        <v>5</v>
      </c>
      <c r="K68" s="48">
        <f>J68</f>
        <v>5</v>
      </c>
      <c r="L68" s="47" t="e">
        <f ca="1">HLOOKUP(I68,OFFSET(C53,0,M68,4,30-M68),4,0)</f>
        <v>#N/A</v>
      </c>
      <c r="M68" s="49">
        <f>MATCH(I68,C53:AF53,0)</f>
        <v>5</v>
      </c>
      <c r="N68" s="28"/>
      <c r="O68" s="28"/>
      <c r="P68" s="28"/>
      <c r="Q68" s="46">
        <f>LARGE($AG$3:$AG$52,1)</f>
        <v>5</v>
      </c>
      <c r="R68" s="47">
        <f>MATCH(Q68,C60:AZ60,0)</f>
        <v>41</v>
      </c>
      <c r="S68" s="48">
        <f>R68</f>
        <v>41</v>
      </c>
      <c r="T68" s="47" t="e">
        <f ca="1">HLOOKUP(Q68,OFFSET(C60,0,U68,4,50-U68),4,0)</f>
        <v>#N/A</v>
      </c>
      <c r="U68" s="49">
        <f>MATCH(Q68,AG3:AG52,0)</f>
        <v>41</v>
      </c>
      <c r="V68" s="28"/>
      <c r="W68" s="50">
        <f>SMALL($AG$3:$AG$52,1)</f>
        <v>1</v>
      </c>
      <c r="X68" s="47">
        <f>MATCH(W68,C60:AZ60,0)</f>
        <v>42</v>
      </c>
      <c r="Y68" s="48">
        <f>X68</f>
        <v>42</v>
      </c>
      <c r="Z68" s="47" t="e">
        <f ca="1">HLOOKUP(W68,OFFSET(C60,0,AA68,4,50-AA68),4,0)</f>
        <v>#N/A</v>
      </c>
      <c r="AA68" s="49">
        <f>MATCH(W68,AG3:AG52,0)</f>
        <v>42</v>
      </c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3:52" hidden="1" x14ac:dyDescent="0.3">
      <c r="C69" s="23">
        <f>LARGE($C$53:$AF$53,2)</f>
        <v>2.3571428571428572</v>
      </c>
      <c r="D69" s="51">
        <f>MATCH(C69,$C$53:$AF$53,0)</f>
        <v>13</v>
      </c>
      <c r="E69" s="52">
        <f>IF(D68=D69,F68,D69)</f>
        <v>13</v>
      </c>
      <c r="F69" s="51" t="e">
        <f ca="1">HLOOKUP(C69,OFFSET(C53,0,G69,4,30-G69),4,0)</f>
        <v>#N/A</v>
      </c>
      <c r="G69" s="39">
        <f>MATCH(C69,C53:AF53,0)</f>
        <v>13</v>
      </c>
      <c r="H69" s="28"/>
      <c r="I69" s="53">
        <f>SMALL($C$53:$AF$53,2)</f>
        <v>2</v>
      </c>
      <c r="J69" s="51">
        <f>MATCH(I69,$C$53:$AF$53,0)</f>
        <v>10</v>
      </c>
      <c r="K69" s="52">
        <f>IF(J68=J69,L68,J69)</f>
        <v>10</v>
      </c>
      <c r="L69" s="51">
        <f ca="1">HLOOKUP(I69,OFFSET(C53,0,M69,4,30-M69),4,0)</f>
        <v>15</v>
      </c>
      <c r="M69" s="39">
        <f>MATCH(I69,C53:AF53,0)</f>
        <v>10</v>
      </c>
      <c r="N69" s="28"/>
      <c r="O69" s="28"/>
      <c r="P69" s="28"/>
      <c r="Q69" s="23">
        <f>LARGE($AG$3:$AG$52,2)</f>
        <v>4.5</v>
      </c>
      <c r="R69" s="51">
        <f>MATCH(Q69,C60:AZ60,0)</f>
        <v>18</v>
      </c>
      <c r="S69" s="52">
        <f>IF(R68=R69,T68,R69)</f>
        <v>18</v>
      </c>
      <c r="T69" s="51" t="e">
        <f ca="1">HLOOKUP(Q69,OFFSET(C60,0,U69,4,50-U69),4,0)</f>
        <v>#N/A</v>
      </c>
      <c r="U69" s="39">
        <f>MATCH(Q69,AG3:AG52,0)</f>
        <v>18</v>
      </c>
      <c r="V69" s="28"/>
      <c r="W69" s="53">
        <f>SMALL($AG$3:$AG$52,2)</f>
        <v>1.5625</v>
      </c>
      <c r="X69" s="51">
        <f>MATCH(W69,C60:AZ60,0)</f>
        <v>24</v>
      </c>
      <c r="Y69" s="52">
        <f>IF(X68=X69,Z68,X69)</f>
        <v>24</v>
      </c>
      <c r="Z69" s="51" t="e">
        <f ca="1">HLOOKUP(W69,OFFSET(C60,0,AA69,4,50-AA69),4,0)</f>
        <v>#N/A</v>
      </c>
      <c r="AA69" s="39">
        <f>MATCH(W69,AG3:AG52,0)</f>
        <v>24</v>
      </c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3:52" ht="13.8" hidden="1" thickBot="1" x14ac:dyDescent="0.35">
      <c r="C70" s="54">
        <f>LARGE($C$53:$AF$53,3)</f>
        <v>2.3333333333333335</v>
      </c>
      <c r="D70" s="55">
        <f>MATCH(C70,$C$53:$AF$53,0)</f>
        <v>7</v>
      </c>
      <c r="E70" s="56">
        <f>IF(D69=D70,F69,D70)</f>
        <v>7</v>
      </c>
      <c r="F70" s="55" t="e">
        <f ca="1">HLOOKUP(C70,OFFSET(C53,0,G70,4,30-G70),4,0)</f>
        <v>#N/A</v>
      </c>
      <c r="G70" s="45">
        <f>MATCH(C70,C53:AF53,0)</f>
        <v>7</v>
      </c>
      <c r="H70" s="28"/>
      <c r="I70" s="57">
        <f>SMALL($C$53:$AF$53,3)</f>
        <v>2</v>
      </c>
      <c r="J70" s="55">
        <f>MATCH(I70,$C$53:$AF$53,0)</f>
        <v>10</v>
      </c>
      <c r="K70" s="56">
        <f ca="1">IF(J69=J70,L69,J70)</f>
        <v>15</v>
      </c>
      <c r="L70" s="55">
        <f ca="1">HLOOKUP(I70,OFFSET(C53,0,M70,4,30-M70),4,0)</f>
        <v>15</v>
      </c>
      <c r="M70" s="45">
        <f>MATCH(I70,C53:AF53,0)</f>
        <v>10</v>
      </c>
      <c r="N70" s="28"/>
      <c r="O70" s="28"/>
      <c r="P70" s="28"/>
      <c r="Q70" s="54">
        <f>LARGE($AG$3:$AG$52,3)</f>
        <v>3</v>
      </c>
      <c r="R70" s="55">
        <f>MATCH(Q70,C60:AZ60,0)</f>
        <v>10</v>
      </c>
      <c r="S70" s="56">
        <f>IF(R69=R70,T69,R70)</f>
        <v>10</v>
      </c>
      <c r="T70" s="55" t="e">
        <f ca="1">HLOOKUP(Q70,OFFSET(C60,0,U70,4,50-U70),4,0)</f>
        <v>#N/A</v>
      </c>
      <c r="U70" s="45">
        <f>MATCH(Q70,AG3:AG52,0)</f>
        <v>10</v>
      </c>
      <c r="V70" s="28"/>
      <c r="W70" s="57">
        <f>SMALL($AG$3:$AG$52,3)</f>
        <v>1.625</v>
      </c>
      <c r="X70" s="55">
        <f>MATCH(W70,C60:AZ60,0)</f>
        <v>39</v>
      </c>
      <c r="Y70" s="56">
        <f>IF(X69=X70,Z69,X70)</f>
        <v>39</v>
      </c>
      <c r="Z70" s="55" t="e">
        <f ca="1">HLOOKUP(W70,OFFSET(C60,0,AA70,4,50-AA70),4,0)</f>
        <v>#N/A</v>
      </c>
      <c r="AA70" s="45">
        <f>MATCH(W70,AG3:AG52,0)</f>
        <v>39</v>
      </c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</sheetData>
  <sheetProtection algorithmName="SHA-512" hashValue="2Ef8KX8oIGw3r9szQWmkHKoKRIqbdd4eNTQG50hJ1b5MvGzkBAMtGeFfxQsL5B7vVsELwjDEfTUWBy67z4qL4Q==" saltValue="esov7E4XpCdSnGzRCpCyFA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2019-12-08T19:29:56Z</cp:lastPrinted>
  <dcterms:created xsi:type="dcterms:W3CDTF">2019-09-10T05:38:35Z</dcterms:created>
  <dcterms:modified xsi:type="dcterms:W3CDTF">2019-12-08T19:30:22Z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