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2.Sınıf\"/>
    </mc:Choice>
  </mc:AlternateContent>
  <xr:revisionPtr revIDLastSave="0" documentId="8_{23DE87EC-9C31-41B4-A7BF-5BFC3F6270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<sst xmlns="http://schemas.openxmlformats.org/spreadsheetml/2006/main" count="78" uniqueCount="72">
  <si>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</si>
  <si>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</si>
  <si>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</si>
  <si>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</si>
  <si>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</si>
  <si>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</si>
  <si>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</si>
  <si>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</si>
  <si>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</si>
  <si>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</si>
  <si>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</si>
  <si>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</si>
  <si>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</si>
  <si>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</si>
  <si>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</si>
  <si>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</si>
  <si>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</si>
  <si>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</si>
  <si>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</si>
  <si>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</si>
  <si>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</si>
  <si>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</si>
  <si>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</si>
  <si>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</si>
  <si>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</si>
  <si>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</si>
  <si>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</si>
  <si>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</si>
  <si>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</si>
  <si>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</si>
  <si>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</si>
  <si>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</si>
  <si>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</si>
  <si>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</si>
  <si>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</si>
  <si>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</si>
  <si>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</si>
  <si>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</si>
  <si>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</si>
  <si>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</si>
  <si>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</si>
  <si>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</si>
  <si>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</si>
  <si>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</si>
  <si>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</si>
  <si>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</si>
  <si>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</si>
  <si>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</si>
  <si>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</si>
  <si>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</si>
  <si>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</si>
  <si>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</si>
  <si>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</si>
  <si>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</si>
  <si>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</si>
  <si>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</si>
  <si>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</si>
  <si>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BO.2.1.1.1. Yer değiştirme hareketlerini artan bir doğrulukla yapar.</t>
  </si>
  <si>
    <t>BO.2.1.1.2. Yer değiştirme hareketlerini vücut, alan farkındalığı ve hareket ilişkilerini kullanarak yapar.</t>
  </si>
  <si>
    <t>BO.2.1.1.3. Dengeleme hareketlerini artan bir doğrulukla yapar.</t>
  </si>
  <si>
    <t>BO.2.1.1.4. Dengeleme hareketlerini vücut, alan farkındalığı ve hareket ilişkilerini kullanarak yapar.</t>
  </si>
  <si>
    <t>BO.2.1.1.5. Nesne kontrolü gerektiren hareketleri artan bir doğrulukla yapar.</t>
  </si>
  <si>
    <t>BO.2.1.1.6. Nesne kontrolü gereken hareketleri alan, efor farkındalığı ve hareket ilişkilerini kullanarak yapar.</t>
  </si>
  <si>
    <t>BO.2.1.1.7. İki ve daha fazla hareket becerisini birleştirerek artan doğrulukla uygular.</t>
  </si>
  <si>
    <t>BO.2.2.3.1. Bayram, kutlama ve törenlere istekle katılır.</t>
  </si>
  <si>
    <t>BO.2.1.1.8. Verilen ritim ve müziğe uygun hareket eder.</t>
  </si>
  <si>
    <t>BO.2.1.1.9. Temel ve birleştirilmiş hareket becerilerini içeren basit kurallı oyunlar oynar.</t>
  </si>
  <si>
    <t>BO.2.1.2.1. Temel hareket becerilerini uygularken hareketin tekniğine ait özellikleri söyler.</t>
  </si>
  <si>
    <t>BO.2.1.2.2. Vücut bölümlerinin hareketlerini açıklar.</t>
  </si>
  <si>
    <t>BO.2.1.2.3. Efor kavramına göre vücudunun nasıl hareket edeceğini açıklar.</t>
  </si>
  <si>
    <t>BO.2.1.3.1. Oyunda basit stratejileri ve taktikleri kullanır.</t>
  </si>
  <si>
    <t>2019-2020 Eğitim Öğretim Yılı
1.Dönem 
2.Sınıf Beden Eğitimi ve Oyun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</si>
</sst>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tabSelected="1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71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BO.2.1.1.7. İki ve daha fazla hareket becerisini birleştirerek artan doğrulukla uygular.</v>
      </c>
      <c r="E4" s="65" t="str">
        <f>HLOOKUP(VERİLER!E69,VERİLER!$C$56:$AF$58,3,0)</f>
        <v>BO.2.1.2.3. Efor kavramına göre vücudunun nasıl hareket edeceğini açıklar.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BO.2.1.1.2. Yer değiştirme hareketlerini vücut, alan farkındalığı ve hareket ilişkilerini kullanarak yapar.</v>
      </c>
      <c r="E7" s="65" t="str">
        <f ca="1">HLOOKUP(VERİLER!K69,VERİLER!$C$56:$AF$58,3,0)</f>
        <v>BO.2.1.1.5. Nesne kontrolü gerektiren hareketleri artan bir doğrulukla yapar.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2.8571428571428572</v>
      </c>
      <c r="E9" s="64">
        <f>IFERROR(LARGE(VERİLER!AG3:AG52,2),0)</f>
        <v>2.7857142857142856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1.2857142857142858</v>
      </c>
      <c r="E12" s="64">
        <f>IFERROR(SMALL(VERİLER!AG3:AG52,2),0)</f>
        <v>1.5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EMİR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2.0696428571428571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mWv/vDbrL1MPtfrzoyd924xnUHyvA/SJ9KppJwZ55jtKE8RVQ4DrIUf33yN4OxcMrxgu/yKnA+0CXIsMvDQemg==" saltValue="0HAdBSZSZhJgacBGhf5Wh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opLeftCell="B2" zoomScale="70" zoomScaleNormal="70" workbookViewId="0">
      <selection activeCell="S2" sqref="S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 t="s">
        <v>69</v>
      </c>
      <c r="P2" s="70" t="s">
        <v>70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1.2857142857142858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88">
        <f t="shared" ref="AG3:AG49" si="1">IFERROR(AVERAGE(C3:AF3)," ")</f>
        <v>1.2857142857142858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1.9285714285714286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88">
        <f t="shared" si="1"/>
        <v>1.9285714285714286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1.7142857142857142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88">
        <f t="shared" si="1"/>
        <v>1.7142857142857142</v>
      </c>
      <c r="AH5" s="89" t="str">
        <f t="shared" si="3"/>
        <v>Geliştirilmeli</v>
      </c>
      <c r="AI5" s="3"/>
      <c r="AJ5" s="3"/>
      <c r="AK5" s="20"/>
      <c r="AL5" s="21"/>
    </row>
    <row r="6" spans="1:38" ht="15" customHeight="1" x14ac:dyDescent="0.3">
      <c r="A6" s="16">
        <f t="shared" si="2"/>
        <v>1.5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88">
        <f t="shared" si="1"/>
        <v>1.5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1.7857142857142858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88">
        <f t="shared" si="1"/>
        <v>1.7857142857142858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1.8571428571428572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88">
        <f t="shared" si="1"/>
        <v>1.8571428571428572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1.5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88">
        <f t="shared" si="1"/>
        <v>1.5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2.2142857142857144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88">
        <f t="shared" si="1"/>
        <v>2.2142857142857144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2.5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88">
        <f t="shared" si="1"/>
        <v>2.5</v>
      </c>
      <c r="AH11" s="89" t="str">
        <f t="shared" si="3"/>
        <v>Çok 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2.8571428571428572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88">
        <f t="shared" si="1"/>
        <v>2.8571428571428572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2.1428571428571428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88">
        <f t="shared" si="1"/>
        <v>2.1428571428571428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88">
        <f t="shared" si="1"/>
        <v>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1.7142857142857142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88">
        <f t="shared" si="1"/>
        <v>1.7142857142857142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1.9285714285714286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88">
        <f t="shared" si="1"/>
        <v>1.9285714285714286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2.2857142857142856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88">
        <f t="shared" si="1"/>
        <v>2.2857142857142856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2.0714285714285716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88">
        <f t="shared" si="1"/>
        <v>2.0714285714285716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1.8571428571428572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88">
        <f t="shared" si="1"/>
        <v>1.8571428571428572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2.1428571428571428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88">
        <f t="shared" si="1"/>
        <v>2.1428571428571428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2.7857142857142856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88">
        <f t="shared" si="1"/>
        <v>2.7857142857142856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1.9285714285714286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88">
        <f t="shared" si="1"/>
        <v>1.9285714285714286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1.9285714285714286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88">
        <f t="shared" si="1"/>
        <v>1.9285714285714286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2.7142857142857144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88">
        <f t="shared" si="1"/>
        <v>2.7142857142857144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2.0714285714285716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88">
        <f t="shared" si="1"/>
        <v>2.0714285714285716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1.5714285714285714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88">
        <f t="shared" si="1"/>
        <v>1.5714285714285714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1.7142857142857142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88">
        <f t="shared" si="1"/>
        <v>1.7142857142857142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2.2142857142857144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88">
        <f t="shared" si="1"/>
        <v>2.2142857142857144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1.8571428571428572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88">
        <f t="shared" si="1"/>
        <v>1.8571428571428572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1.9285714285714286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88">
        <f t="shared" si="1"/>
        <v>1.9285714285714286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88">
        <f t="shared" si="1"/>
        <v>2.5</v>
      </c>
      <c r="AH31" s="89" t="str">
        <f t="shared" si="3"/>
        <v>Çok 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2.6428571428571428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88">
        <f t="shared" si="1"/>
        <v>2.6428571428571428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2.5714285714285716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88">
        <f t="shared" si="1"/>
        <v>2.5714285714285716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88">
        <f t="shared" si="1"/>
        <v>2.5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2.5714285714285716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88">
        <f t="shared" si="1"/>
        <v>2.5714285714285716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2.5714285714285716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88">
        <f t="shared" si="1"/>
        <v>2.5714285714285716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2.1428571428571428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88">
        <f t="shared" si="1"/>
        <v>2.1428571428571428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1.8571428571428572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88">
        <f t="shared" si="1"/>
        <v>1.8571428571428572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1.8571428571428572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88">
        <f t="shared" si="1"/>
        <v>1.8571428571428572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2.2142857142857144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88">
        <f t="shared" si="1"/>
        <v>2.2142857142857144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1.5714285714285714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88">
        <f t="shared" si="1"/>
        <v>1.5714285714285714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1.7857142857142858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88">
        <f t="shared" si="1"/>
        <v>1.7857142857142858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4">
        <f>IFERROR(AVERAGE(AG3:AG52),0)</f>
        <v>2.0696428571428571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BO.2.1.1.1. Yer değiştirme hareketlerini artan bir doğrulukla yapar.</v>
      </c>
      <c r="D58" s="34" t="str">
        <f t="shared" ref="D58:AF58" si="8">D2</f>
        <v>BO.2.1.1.2. Yer değiştirme hareketlerini vücut, alan farkındalığı ve hareket ilişkilerini kullanarak yapar.</v>
      </c>
      <c r="E58" s="34" t="str">
        <f t="shared" si="8"/>
        <v>BO.2.1.1.3. Dengeleme hareketlerini artan bir doğrulukla yapar.</v>
      </c>
      <c r="F58" s="34" t="str">
        <f t="shared" si="8"/>
        <v>BO.2.1.1.4. Dengeleme hareketlerini vücut, alan farkındalığı ve hareket ilişkilerini kullanarak yapar.</v>
      </c>
      <c r="G58" s="34" t="str">
        <f t="shared" si="8"/>
        <v>BO.2.1.1.5. Nesne kontrolü gerektiren hareketleri artan bir doğrulukla yapar.</v>
      </c>
      <c r="H58" s="34" t="str">
        <f t="shared" si="8"/>
        <v>BO.2.1.1.6. Nesne kontrolü gereken hareketleri alan, efor farkındalığı ve hareket ilişkilerini kullanarak yapar.</v>
      </c>
      <c r="I58" s="34" t="str">
        <f t="shared" si="8"/>
        <v>BO.2.1.1.7. İki ve daha fazla hareket becerisini birleştirerek artan doğrulukla uygular.</v>
      </c>
      <c r="J58" s="34" t="str">
        <f t="shared" si="8"/>
        <v>BO.2.2.3.1. Bayram, kutlama ve törenlere istekle katılır.</v>
      </c>
      <c r="K58" s="34" t="str">
        <f t="shared" si="8"/>
        <v>BO.2.1.1.8. Verilen ritim ve müziğe uygun hareket eder.</v>
      </c>
      <c r="L58" s="34" t="str">
        <f t="shared" si="8"/>
        <v>BO.2.1.1.9. Temel ve birleştirilmiş hareket becerilerini içeren basit kurallı oyunlar oynar.</v>
      </c>
      <c r="M58" s="34" t="str">
        <f t="shared" si="8"/>
        <v>BO.2.1.2.1. Temel hareket becerilerini uygularken hareketin tekniğine ait özellikleri söyler.</v>
      </c>
      <c r="N58" s="34" t="str">
        <f>N2</f>
        <v>BO.2.1.2.2. Vücut bölümlerinin hareketlerini açıklar.</v>
      </c>
      <c r="O58" s="34" t="str">
        <f>O2</f>
        <v>BO.2.1.2.3. Efor kavramına göre vücudunun nasıl hareket edeceğini açıklar.</v>
      </c>
      <c r="P58" s="34" t="str">
        <f>P2</f>
        <v>BO.2.1.3.1. Oyunda basit stratejileri ve taktikleri kullanır.</v>
      </c>
      <c r="Q58" s="34">
        <f>Q2</f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1.2857142857142858</v>
      </c>
      <c r="D60" s="38">
        <f>+$AG$4</f>
        <v>1.9285714285714286</v>
      </c>
      <c r="E60" s="38">
        <f>+$AG$5</f>
        <v>1.7142857142857142</v>
      </c>
      <c r="F60" s="38">
        <f>+$AG$6</f>
        <v>1.5</v>
      </c>
      <c r="G60" s="38">
        <f>+$AG$7</f>
        <v>1.7857142857142858</v>
      </c>
      <c r="H60" s="38">
        <f>+$AG$8</f>
        <v>1.8571428571428572</v>
      </c>
      <c r="I60" s="38">
        <f>+$AG$9</f>
        <v>1.5</v>
      </c>
      <c r="J60" s="38">
        <f>+$AG$10</f>
        <v>2.2142857142857144</v>
      </c>
      <c r="K60" s="38">
        <f>+$AG$11</f>
        <v>2.5</v>
      </c>
      <c r="L60" s="38">
        <f>+$AG$12</f>
        <v>2.8571428571428572</v>
      </c>
      <c r="M60" s="38">
        <f>+$AG$13</f>
        <v>2.1428571428571428</v>
      </c>
      <c r="N60" s="38">
        <f>+$AG$14</f>
        <v>2</v>
      </c>
      <c r="O60" s="38">
        <f>+$AG$15</f>
        <v>1.7142857142857142</v>
      </c>
      <c r="P60" s="38">
        <f>+$AG$16</f>
        <v>1.9285714285714286</v>
      </c>
      <c r="Q60" s="38">
        <f>+$AG$17</f>
        <v>2.2857142857142856</v>
      </c>
      <c r="R60" s="38">
        <f>+$AG$18</f>
        <v>2.0714285714285716</v>
      </c>
      <c r="S60" s="38">
        <f>+$AG$19</f>
        <v>1.8571428571428572</v>
      </c>
      <c r="T60" s="38">
        <f>+$AG$20</f>
        <v>2.1428571428571428</v>
      </c>
      <c r="U60" s="38">
        <f>+$AG$21</f>
        <v>2.7857142857142856</v>
      </c>
      <c r="V60" s="38">
        <f>+$AG$22</f>
        <v>1.9285714285714286</v>
      </c>
      <c r="W60" s="38">
        <f>+$AG$23</f>
        <v>1.9285714285714286</v>
      </c>
      <c r="X60" s="38">
        <f>+$AG$24</f>
        <v>2.7142857142857144</v>
      </c>
      <c r="Y60" s="38">
        <f>+$AG$25</f>
        <v>2.0714285714285716</v>
      </c>
      <c r="Z60" s="38">
        <f>+$AG$26</f>
        <v>1.5714285714285714</v>
      </c>
      <c r="AA60" s="38">
        <f>+$AG$27</f>
        <v>1.7142857142857142</v>
      </c>
      <c r="AB60" s="38">
        <f>+$AG$28</f>
        <v>2.2142857142857144</v>
      </c>
      <c r="AC60" s="38">
        <f>+$AG$29</f>
        <v>1.8571428571428572</v>
      </c>
      <c r="AD60" s="38">
        <f>+$AG$30</f>
        <v>1.9285714285714286</v>
      </c>
      <c r="AE60" s="38">
        <f>+$AG$31</f>
        <v>2.5</v>
      </c>
      <c r="AF60" s="38">
        <f>+$AG$32</f>
        <v>2.6428571428571428</v>
      </c>
      <c r="AG60" s="38">
        <f>+$AG$33</f>
        <v>2.5714285714285716</v>
      </c>
      <c r="AH60" s="38">
        <f>+$AG$34</f>
        <v>2.5</v>
      </c>
      <c r="AI60" s="38">
        <f>+$AG$35</f>
        <v>2.5714285714285716</v>
      </c>
      <c r="AJ60" s="38">
        <f>+$AG$36</f>
        <v>2.5714285714285716</v>
      </c>
      <c r="AK60" s="38">
        <f>+$AG$37</f>
        <v>2.1428571428571428</v>
      </c>
      <c r="AL60" s="38">
        <f>+$AG$38</f>
        <v>1.8571428571428572</v>
      </c>
      <c r="AM60" s="38">
        <f>+$AG$39</f>
        <v>1.8571428571428572</v>
      </c>
      <c r="AN60" s="38">
        <f>+$AG$40</f>
        <v>2.2142857142857144</v>
      </c>
      <c r="AO60" s="38">
        <f>+$AG$41</f>
        <v>1.5714285714285714</v>
      </c>
      <c r="AP60" s="38">
        <f>+$AG$42</f>
        <v>1.7857142857142858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1.2857142857142858</v>
      </c>
      <c r="D64" s="46">
        <f>AG4</f>
        <v>1.9285714285714286</v>
      </c>
      <c r="E64" s="46">
        <f>AG5</f>
        <v>1.7142857142857142</v>
      </c>
      <c r="F64" s="46">
        <f>AG6</f>
        <v>1.5</v>
      </c>
      <c r="G64" s="46">
        <f>AG7</f>
        <v>1.7857142857142858</v>
      </c>
      <c r="H64" s="46">
        <f>AG8</f>
        <v>1.8571428571428572</v>
      </c>
      <c r="I64" s="46">
        <f>AG9</f>
        <v>1.5</v>
      </c>
      <c r="J64" s="46">
        <f>AG10</f>
        <v>2.2142857142857144</v>
      </c>
      <c r="K64" s="46">
        <f>AG11</f>
        <v>2.5</v>
      </c>
      <c r="L64" s="46">
        <f>AG12</f>
        <v>2.8571428571428572</v>
      </c>
      <c r="M64" s="46">
        <f>AG13</f>
        <v>2.1428571428571428</v>
      </c>
      <c r="N64" s="46">
        <f>AG14</f>
        <v>2</v>
      </c>
      <c r="O64" s="46">
        <f>AG15</f>
        <v>1.7142857142857142</v>
      </c>
      <c r="P64" s="46">
        <f>AG16</f>
        <v>1.9285714285714286</v>
      </c>
      <c r="Q64" s="46">
        <f>AG17</f>
        <v>2.2857142857142856</v>
      </c>
      <c r="R64" s="46">
        <f>AG18</f>
        <v>2.0714285714285716</v>
      </c>
      <c r="S64" s="46">
        <f>AG19</f>
        <v>1.8571428571428572</v>
      </c>
      <c r="T64" s="46">
        <f>AG20</f>
        <v>2.1428571428571428</v>
      </c>
      <c r="U64" s="46">
        <f>AG21</f>
        <v>2.7857142857142856</v>
      </c>
      <c r="V64" s="46">
        <f>AG22</f>
        <v>1.9285714285714286</v>
      </c>
      <c r="W64" s="46">
        <f>AG23</f>
        <v>1.9285714285714286</v>
      </c>
      <c r="X64" s="46">
        <f>AG24</f>
        <v>2.7142857142857144</v>
      </c>
      <c r="Y64" s="46">
        <f>AG25</f>
        <v>2.0714285714285716</v>
      </c>
      <c r="Z64" s="46">
        <f>AG26</f>
        <v>1.5714285714285714</v>
      </c>
      <c r="AA64" s="46">
        <f>AG27</f>
        <v>1.7142857142857142</v>
      </c>
      <c r="AB64" s="46">
        <f>AG28</f>
        <v>2.2142857142857144</v>
      </c>
      <c r="AC64" s="46">
        <f>AG29</f>
        <v>1.8571428571428572</v>
      </c>
      <c r="AD64" s="46">
        <f>AG30</f>
        <v>1.9285714285714286</v>
      </c>
      <c r="AE64" s="46">
        <f>AG31</f>
        <v>2.5</v>
      </c>
      <c r="AF64" s="46">
        <f>AG32</f>
        <v>2.6428571428571428</v>
      </c>
      <c r="AG64" s="47">
        <f>AG33</f>
        <v>2.5714285714285716</v>
      </c>
      <c r="AH64" s="47">
        <f>AG34</f>
        <v>2.5</v>
      </c>
      <c r="AI64" s="47">
        <f>AG35</f>
        <v>2.5714285714285716</v>
      </c>
      <c r="AJ64" s="47">
        <f>AG36</f>
        <v>2.5714285714285716</v>
      </c>
      <c r="AK64" s="47">
        <f>AG37</f>
        <v>2.1428571428571428</v>
      </c>
      <c r="AL64" s="47">
        <f>AG38</f>
        <v>1.8571428571428572</v>
      </c>
      <c r="AM64" s="47">
        <f>AG39</f>
        <v>1.8571428571428572</v>
      </c>
      <c r="AN64" s="47">
        <f>AG40</f>
        <v>2.2142857142857144</v>
      </c>
      <c r="AO64" s="47">
        <f>AG41</f>
        <v>1.5714285714285714</v>
      </c>
      <c r="AP64" s="47">
        <f>AG42</f>
        <v>1.7857142857142858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2.8571428571428572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1.2857142857142858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2.7857142857142856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1.5</v>
      </c>
      <c r="X69" s="55">
        <f>MATCH(W69,C60:AZ60,0)</f>
        <v>4</v>
      </c>
      <c r="Y69" s="56">
        <f>IF(X68=X69,Z68,X69)</f>
        <v>4</v>
      </c>
      <c r="Z69" s="55">
        <f ca="1">HLOOKUP(W69,OFFSET(C60,0,AA69,4,50-AA69),4,0)</f>
        <v>7</v>
      </c>
      <c r="AA69" s="43">
        <f>MATCH(W69,AG3:AG52,0)</f>
        <v>4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2.7142857142857144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</v>
      </c>
      <c r="X70" s="59">
        <f>MATCH(W70,C60:AZ60,0)</f>
        <v>4</v>
      </c>
      <c r="Y70" s="60">
        <f ca="1">IF(X69=X70,Z69,X70)</f>
        <v>7</v>
      </c>
      <c r="Z70" s="59">
        <f ca="1">HLOOKUP(W70,OFFSET(C60,0,AA70,4,50-AA70),4,0)</f>
        <v>7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XX/d4lp85CvCqcyklWdxjQM85DIPmeSjyhEFP8qxEdsiUqPXs3wRKKsRsPMz2mLUOrlHWFuTJwV88nDE/3uAQA==" saltValue="fKWZvcvOJxpn1RZwZTTb/g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2019-12-09T19:21:48Z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