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2.Sınıf\"/>
    </mc:Choice>
  </mc:AlternateContent>
  <xr:revisionPtr revIDLastSave="0" documentId="13_ncr:1_{F16C3009-005D-4EDF-90F0-6B5C33A15E55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W53" i="2"/>
  <c r="X53" i="2"/>
  <c r="Y53" i="2"/>
  <c r="Y54" i="2" s="1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<sst xmlns="http://schemas.openxmlformats.org/spreadsheetml/2006/main" count="87" uniqueCount="81">
  <si>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</si>
  <si>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</si>
  <si>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</si>
  <si>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</si>
  <si>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</si>
  <si>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</si>
  <si>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</si>
  <si>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</si>
  <si>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</si>
  <si>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</si>
  <si>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</si>
  <si>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</si>
  <si>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</si>
  <si>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</si>
  <si>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</si>
  <si>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</si>
  <si>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</si>
  <si>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</si>
  <si>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</si>
  <si>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</si>
  <si>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</si>
  <si>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</si>
  <si>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</si>
  <si>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</si>
  <si>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</si>
  <si>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</si>
  <si>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</si>
  <si>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</si>
  <si>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</si>
  <si>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</si>
  <si>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</si>
  <si>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</si>
  <si>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</si>
  <si>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</si>
  <si>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</si>
  <si>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</si>
  <si>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</si>
  <si>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</si>
  <si>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</si>
  <si>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</si>
  <si>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</si>
  <si>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</si>
  <si>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</si>
  <si>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</si>
  <si>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</si>
  <si>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</si>
  <si>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</si>
  <si>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</si>
  <si>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</si>
  <si>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</si>
  <si>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</si>
  <si>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</si>
  <si>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</si>
  <si>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</si>
  <si>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</si>
  <si>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</si>
  <si>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</si>
  <si>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HB.2.1.1. Kendini farklı özellikleriyle tanıtır.</t>
  </si>
  <si>
    <t>HB.2.1.2. Bireysel farklılıklara saygı duyar.</t>
  </si>
  <si>
    <t>HB.2.1.3. Ders araç ve gereçlerini günlük ders programına göre hazırlar.</t>
  </si>
  <si>
    <t>HB.2.1.4. Sınıfla ilgili konularda karar alma süreçlerine katılır.</t>
  </si>
  <si>
    <t>HB.2.1.5. Okulunun yakın çevresini tanıtır.</t>
  </si>
  <si>
    <t>HB.2.1.6. Okul kaynaklarını ve eşyalarını kullanırken özen gösterir.</t>
  </si>
  <si>
    <t>HB.2.1.7. Sınıfta ve okulda yapılan etkinliklerde grupla çalışma kurallarına uyar.</t>
  </si>
  <si>
    <t>HB.2.1.8. Okulda iletişim kurarken kendini anlaşılır ve açık bir dille ifade eder.</t>
  </si>
  <si>
    <t>HB.2.1.9. Okulda iletişim kurarken dinleme kurallarına uyar.</t>
  </si>
  <si>
    <t>HB.2.1.10. Okulda arkadaşlarıyla oyun oynarken kurallara uyar.</t>
  </si>
  <si>
    <t>HB.2.1.11. Okulda parasını ihtiyaçları doğrultusunda bilinçli bir şekilde harcar.</t>
  </si>
  <si>
    <t>HB.2.2.1. Yakın akrabalarını tanıtır.</t>
  </si>
  <si>
    <t>HB.2.2.2. Akrabalık ilişkilerinin önemini kavrar.</t>
  </si>
  <si>
    <t>HB.2.2.3. Yaşadığı evin adresini bilir.</t>
  </si>
  <si>
    <t>HB.2.2.5. Aile içi karar alma süreçlerine katılır.</t>
  </si>
  <si>
    <t>HB.2.2.6. Evdeki kaynakları tasarruflu kullanmanın aile bütçesine katkılarını araştırır.</t>
  </si>
  <si>
    <t>HB.2.2.7. Yakın çevresindeki yardıma ihtiyaç duyan insanlara karşı duyarlı olur.</t>
  </si>
  <si>
    <t>HB.2.2.8. Gün içerisinde planladığı işleri uygular.</t>
  </si>
  <si>
    <t>HB.2.2.9. İstek ve ihtiyaçlarını öncelik sırasına göre listeler.</t>
  </si>
  <si>
    <t>HB.2.3.1. Sağlıklı büyüme ve gelişme ile kişisel bakım, spor, uyku ve beslenme arasındaki ilişkiyi fark eder.</t>
  </si>
  <si>
    <t>HB.2.3.2. Dengeli beslenmeye uygun öğün listesi hazırlar.</t>
  </si>
  <si>
    <t>HB.2.3.3. Yemek yerken görgü kurallarına uyar.</t>
  </si>
  <si>
    <t>HB.2.3.4. Sağlıklı bir yaşam için temizliğin gerekliliğini açıklar.</t>
  </si>
  <si>
    <t>2019-2020 Eğitim Öğretim Yılı
1.Dönem 
2.Sınıf Hayat Bilgisi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</si>
</sst>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E4" sqref="E4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8" t="s">
        <v>54</v>
      </c>
      <c r="C1" s="99"/>
      <c r="D1" s="99"/>
      <c r="E1" s="99"/>
      <c r="F1" s="100"/>
    </row>
    <row r="2" spans="2:6" ht="30.75" customHeight="1" x14ac:dyDescent="0.3">
      <c r="B2" s="104" t="s">
        <v>48</v>
      </c>
      <c r="C2" s="105"/>
      <c r="D2" s="22" t="s">
        <v>45</v>
      </c>
      <c r="E2" s="22" t="s">
        <v>46</v>
      </c>
      <c r="F2" s="13"/>
    </row>
    <row r="3" spans="2:6" ht="30" customHeight="1" x14ac:dyDescent="0.3">
      <c r="B3" s="103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9" t="s">
        <v>80</v>
      </c>
    </row>
    <row r="4" spans="2:6" ht="30" customHeight="1" x14ac:dyDescent="0.3">
      <c r="B4" s="103"/>
      <c r="C4" s="63" t="s">
        <v>43</v>
      </c>
      <c r="D4" s="65" t="str">
        <f>HLOOKUP(VERİLER!E68,VERİLER!$C$56:$AF$58,3,0)</f>
        <v>HB.2.1.7. Sınıfta ve okulda yapılan etkinliklerde grupla çalışma kurallarına uyar.</v>
      </c>
      <c r="E4" s="65" t="str">
        <f>HLOOKUP(VERİLER!E69,VERİLER!$C$56:$AF$58,3,0)</f>
        <v>HB.2.2.2. Akrabalık ilişkilerinin önemini kavrar.</v>
      </c>
      <c r="F4" s="110"/>
    </row>
    <row r="5" spans="2:6" ht="19.95" customHeight="1" x14ac:dyDescent="0.3">
      <c r="B5" s="115"/>
      <c r="C5" s="116"/>
      <c r="D5" s="116"/>
      <c r="E5" s="117"/>
      <c r="F5" s="110"/>
    </row>
    <row r="6" spans="2:6" ht="30" customHeight="1" x14ac:dyDescent="0.3">
      <c r="B6" s="103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10"/>
    </row>
    <row r="7" spans="2:6" ht="30" customHeight="1" x14ac:dyDescent="0.3">
      <c r="B7" s="103"/>
      <c r="C7" s="63" t="s">
        <v>43</v>
      </c>
      <c r="D7" s="65" t="str">
        <f>HLOOKUP(VERİLER!K68,VERİLER!$C$56:$AF$58,3,0)</f>
        <v>HB.2.1.2. Bireysel farklılıklara saygı duyar.</v>
      </c>
      <c r="E7" s="65" t="str">
        <f ca="1">HLOOKUP(VERİLER!K69,VERİLER!$C$56:$AF$58,3,0)</f>
        <v>HB.2.1.5. Okulunun yakın çevresini tanıtır.</v>
      </c>
      <c r="F7" s="111"/>
    </row>
    <row r="8" spans="2:6" ht="19.95" customHeight="1" x14ac:dyDescent="0.3">
      <c r="B8" s="106"/>
      <c r="C8" s="107"/>
      <c r="D8" s="107"/>
      <c r="E8" s="107"/>
      <c r="F8" s="108"/>
    </row>
    <row r="9" spans="2:6" ht="30" customHeight="1" x14ac:dyDescent="0.3">
      <c r="B9" s="103" t="s">
        <v>50</v>
      </c>
      <c r="C9" s="63" t="s">
        <v>42</v>
      </c>
      <c r="D9" s="64">
        <f>IFERROR(LARGE(VERİLER!AG3:AG52,1),0)</f>
        <v>2.9130434782608696</v>
      </c>
      <c r="E9" s="64">
        <f>IFERROR(LARGE(VERİLER!AG3:AG52,2),0)</f>
        <v>2.8260869565217392</v>
      </c>
      <c r="F9" s="112" t="s">
        <v>56</v>
      </c>
    </row>
    <row r="10" spans="2:6" ht="30" customHeight="1" x14ac:dyDescent="0.3">
      <c r="B10" s="103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13"/>
    </row>
    <row r="11" spans="2:6" ht="19.95" customHeight="1" x14ac:dyDescent="0.3">
      <c r="B11" s="66"/>
      <c r="C11" s="67"/>
      <c r="D11" s="67"/>
      <c r="E11" s="67"/>
      <c r="F11" s="113"/>
    </row>
    <row r="12" spans="2:6" ht="30" customHeight="1" x14ac:dyDescent="0.3">
      <c r="B12" s="103" t="s">
        <v>51</v>
      </c>
      <c r="C12" s="63" t="s">
        <v>42</v>
      </c>
      <c r="D12" s="64">
        <f>IFERROR(SMALL(VERİLER!AG3:AG52,1),0)</f>
        <v>1.3043478260869565</v>
      </c>
      <c r="E12" s="64">
        <f>IFERROR(SMALL(VERİLER!AG3:AG52,2),0)</f>
        <v>1.4347826086956521</v>
      </c>
      <c r="F12" s="113"/>
    </row>
    <row r="13" spans="2:6" ht="30" customHeight="1" x14ac:dyDescent="0.3">
      <c r="B13" s="103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4"/>
    </row>
    <row r="14" spans="2:6" ht="19.95" customHeight="1" x14ac:dyDescent="0.3">
      <c r="B14" s="106"/>
      <c r="C14" s="107"/>
      <c r="D14" s="107"/>
      <c r="E14" s="107"/>
      <c r="F14" s="108"/>
    </row>
    <row r="15" spans="2:6" ht="30" customHeight="1" thickBot="1" x14ac:dyDescent="0.35">
      <c r="B15" s="68" t="s">
        <v>53</v>
      </c>
      <c r="C15" s="69">
        <f>+VERİLER!AG53</f>
        <v>2.0771739130434783</v>
      </c>
      <c r="D15" s="101" t="s">
        <v>55</v>
      </c>
      <c r="E15" s="101"/>
      <c r="F15" s="102"/>
    </row>
    <row r="16" spans="2:6" ht="19.2" thickTop="1" x14ac:dyDescent="0.3"/>
  </sheetData>
  <sheetProtection algorithmName="SHA-512" hashValue="a7UMYw+mLR0EYIPcKoUnPEKdidccV/vy4odG14T0cofWPg9ZOxKWPFyDSEuKohE/SkhSJHW1VjtvxlbNFkqyWw==" saltValue="amE5J9tNFkjG6huM+CN/i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1" zoomScale="70" zoomScaleNormal="70" workbookViewId="0">
      <selection activeCell="Z52" sqref="Z5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2.25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 t="s">
        <v>69</v>
      </c>
      <c r="P2" s="70" t="s">
        <v>70</v>
      </c>
      <c r="Q2" s="70" t="s">
        <v>71</v>
      </c>
      <c r="R2" s="70" t="s">
        <v>72</v>
      </c>
      <c r="S2" s="70" t="s">
        <v>73</v>
      </c>
      <c r="T2" s="70" t="s">
        <v>74</v>
      </c>
      <c r="U2" s="70" t="s">
        <v>75</v>
      </c>
      <c r="V2" s="70" t="s">
        <v>76</v>
      </c>
      <c r="W2" s="70" t="s">
        <v>77</v>
      </c>
      <c r="X2" s="70" t="s">
        <v>78</v>
      </c>
      <c r="Y2" s="70" t="s">
        <v>79</v>
      </c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1.3043478260869565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77">
        <v>1</v>
      </c>
      <c r="V3" s="77">
        <v>1</v>
      </c>
      <c r="W3" s="77">
        <v>2</v>
      </c>
      <c r="X3" s="77">
        <v>1</v>
      </c>
      <c r="Y3" s="77">
        <v>1</v>
      </c>
      <c r="Z3" s="94"/>
      <c r="AA3" s="94"/>
      <c r="AB3" s="94"/>
      <c r="AC3" s="94"/>
      <c r="AD3" s="94"/>
      <c r="AE3" s="94"/>
      <c r="AF3" s="94"/>
      <c r="AG3" s="88">
        <f t="shared" ref="AG3:AG49" si="1">IFERROR(AVERAGE(C3:AF3)," ")</f>
        <v>1.3043478260869565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80">
        <v>1</v>
      </c>
      <c r="V4" s="80">
        <v>2</v>
      </c>
      <c r="W4" s="80">
        <v>2</v>
      </c>
      <c r="X4" s="80">
        <v>2</v>
      </c>
      <c r="Y4" s="80">
        <v>3</v>
      </c>
      <c r="Z4" s="95"/>
      <c r="AA4" s="95"/>
      <c r="AB4" s="95"/>
      <c r="AC4" s="95"/>
      <c r="AD4" s="95"/>
      <c r="AE4" s="95"/>
      <c r="AF4" s="95"/>
      <c r="AG4" s="88">
        <f t="shared" si="1"/>
        <v>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1.826086956521739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80">
        <v>1</v>
      </c>
      <c r="V5" s="80">
        <v>3</v>
      </c>
      <c r="W5" s="80">
        <v>2</v>
      </c>
      <c r="X5" s="80">
        <v>2</v>
      </c>
      <c r="Y5" s="80">
        <v>2</v>
      </c>
      <c r="Z5" s="95"/>
      <c r="AA5" s="95"/>
      <c r="AB5" s="95"/>
      <c r="AC5" s="95"/>
      <c r="AD5" s="95"/>
      <c r="AE5" s="95"/>
      <c r="AF5" s="95"/>
      <c r="AG5" s="88">
        <f t="shared" si="1"/>
        <v>1.826086956521739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1.5652173913043479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80">
        <v>1</v>
      </c>
      <c r="V6" s="80">
        <v>2</v>
      </c>
      <c r="W6" s="80">
        <v>2</v>
      </c>
      <c r="X6" s="80">
        <v>2</v>
      </c>
      <c r="Y6" s="80">
        <v>1</v>
      </c>
      <c r="Z6" s="95"/>
      <c r="AA6" s="95"/>
      <c r="AB6" s="95"/>
      <c r="AC6" s="95"/>
      <c r="AD6" s="95"/>
      <c r="AE6" s="95"/>
      <c r="AF6" s="95"/>
      <c r="AG6" s="88">
        <f t="shared" si="1"/>
        <v>1.5652173913043479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1.826086956521739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80">
        <v>1</v>
      </c>
      <c r="V7" s="80">
        <v>2</v>
      </c>
      <c r="W7" s="80">
        <v>2</v>
      </c>
      <c r="X7" s="80">
        <v>2</v>
      </c>
      <c r="Y7" s="80">
        <v>2</v>
      </c>
      <c r="Z7" s="95"/>
      <c r="AA7" s="95"/>
      <c r="AB7" s="95"/>
      <c r="AC7" s="95"/>
      <c r="AD7" s="95"/>
      <c r="AE7" s="95"/>
      <c r="AF7" s="95"/>
      <c r="AG7" s="88">
        <f t="shared" si="1"/>
        <v>1.826086956521739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1.826086956521739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80">
        <v>2</v>
      </c>
      <c r="V8" s="80">
        <v>2</v>
      </c>
      <c r="W8" s="80">
        <v>1</v>
      </c>
      <c r="X8" s="80">
        <v>1</v>
      </c>
      <c r="Y8" s="80">
        <v>3</v>
      </c>
      <c r="Z8" s="95"/>
      <c r="AA8" s="95"/>
      <c r="AB8" s="95"/>
      <c r="AC8" s="95"/>
      <c r="AD8" s="95"/>
      <c r="AE8" s="95"/>
      <c r="AF8" s="95"/>
      <c r="AG8" s="88">
        <f t="shared" si="1"/>
        <v>1.826086956521739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1.4347826086956521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80">
        <v>2</v>
      </c>
      <c r="V9" s="80">
        <v>1</v>
      </c>
      <c r="W9" s="80">
        <v>1</v>
      </c>
      <c r="X9" s="80">
        <v>1</v>
      </c>
      <c r="Y9" s="80">
        <v>2</v>
      </c>
      <c r="Z9" s="95"/>
      <c r="AA9" s="95"/>
      <c r="AB9" s="95"/>
      <c r="AC9" s="95"/>
      <c r="AD9" s="95"/>
      <c r="AE9" s="95"/>
      <c r="AF9" s="95"/>
      <c r="AG9" s="88">
        <f t="shared" si="1"/>
        <v>1.4347826086956521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2.2608695652173911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80">
        <v>3</v>
      </c>
      <c r="V10" s="80">
        <v>1</v>
      </c>
      <c r="W10" s="80">
        <v>3</v>
      </c>
      <c r="X10" s="80">
        <v>3</v>
      </c>
      <c r="Y10" s="80">
        <v>3</v>
      </c>
      <c r="Z10" s="95"/>
      <c r="AA10" s="95"/>
      <c r="AB10" s="95"/>
      <c r="AC10" s="95"/>
      <c r="AD10" s="95"/>
      <c r="AE10" s="95"/>
      <c r="AF10" s="95"/>
      <c r="AG10" s="88">
        <f t="shared" si="1"/>
        <v>2.2608695652173911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2.4782608695652173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80">
        <v>2</v>
      </c>
      <c r="V11" s="80">
        <v>1</v>
      </c>
      <c r="W11" s="80">
        <v>3</v>
      </c>
      <c r="X11" s="80">
        <v>3</v>
      </c>
      <c r="Y11" s="80">
        <v>3</v>
      </c>
      <c r="Z11" s="95"/>
      <c r="AA11" s="95"/>
      <c r="AB11" s="95"/>
      <c r="AC11" s="95"/>
      <c r="AD11" s="95"/>
      <c r="AE11" s="95"/>
      <c r="AF11" s="95"/>
      <c r="AG11" s="88">
        <f t="shared" si="1"/>
        <v>2.4782608695652173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2.9130434782608696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80">
        <v>3</v>
      </c>
      <c r="V12" s="80">
        <v>3</v>
      </c>
      <c r="W12" s="80">
        <v>3</v>
      </c>
      <c r="X12" s="80">
        <v>3</v>
      </c>
      <c r="Y12" s="80">
        <v>3</v>
      </c>
      <c r="Z12" s="95"/>
      <c r="AA12" s="95"/>
      <c r="AB12" s="95"/>
      <c r="AC12" s="95"/>
      <c r="AD12" s="95"/>
      <c r="AE12" s="95"/>
      <c r="AF12" s="95"/>
      <c r="AG12" s="88">
        <f t="shared" si="1"/>
        <v>2.9130434782608696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2.347826086956522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80">
        <v>1</v>
      </c>
      <c r="V13" s="80">
        <v>3</v>
      </c>
      <c r="W13" s="80">
        <v>3</v>
      </c>
      <c r="X13" s="80">
        <v>3</v>
      </c>
      <c r="Y13" s="80">
        <v>2</v>
      </c>
      <c r="Z13" s="95"/>
      <c r="AA13" s="95"/>
      <c r="AB13" s="95"/>
      <c r="AC13" s="95"/>
      <c r="AD13" s="95"/>
      <c r="AE13" s="95"/>
      <c r="AF13" s="95"/>
      <c r="AG13" s="88">
        <f t="shared" si="1"/>
        <v>2.347826086956522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2.1304347826086958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80">
        <v>3</v>
      </c>
      <c r="V14" s="80">
        <v>3</v>
      </c>
      <c r="W14" s="80">
        <v>2</v>
      </c>
      <c r="X14" s="80">
        <v>2</v>
      </c>
      <c r="Y14" s="80">
        <v>3</v>
      </c>
      <c r="Z14" s="95"/>
      <c r="AA14" s="95"/>
      <c r="AB14" s="95"/>
      <c r="AC14" s="95"/>
      <c r="AD14" s="95"/>
      <c r="AE14" s="95"/>
      <c r="AF14" s="95"/>
      <c r="AG14" s="88">
        <f t="shared" si="1"/>
        <v>2.1304347826086958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1.7826086956521738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80">
        <v>3</v>
      </c>
      <c r="V15" s="80">
        <v>2</v>
      </c>
      <c r="W15" s="80">
        <v>1</v>
      </c>
      <c r="X15" s="80">
        <v>1</v>
      </c>
      <c r="Y15" s="80">
        <v>3</v>
      </c>
      <c r="Z15" s="95"/>
      <c r="AA15" s="95"/>
      <c r="AB15" s="95"/>
      <c r="AC15" s="95"/>
      <c r="AD15" s="95"/>
      <c r="AE15" s="95"/>
      <c r="AF15" s="95"/>
      <c r="AG15" s="88">
        <f t="shared" si="1"/>
        <v>1.7826086956521738</v>
      </c>
      <c r="AH15" s="89" t="str">
        <f t="shared" si="3"/>
        <v>İyi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2.1739130434782608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80">
        <v>3</v>
      </c>
      <c r="V16" s="80">
        <v>1</v>
      </c>
      <c r="W16" s="80">
        <v>3</v>
      </c>
      <c r="X16" s="80">
        <v>3</v>
      </c>
      <c r="Y16" s="80">
        <v>3</v>
      </c>
      <c r="Z16" s="95"/>
      <c r="AA16" s="95"/>
      <c r="AB16" s="95"/>
      <c r="AC16" s="95"/>
      <c r="AD16" s="95"/>
      <c r="AE16" s="95"/>
      <c r="AF16" s="95"/>
      <c r="AG16" s="88">
        <f t="shared" si="1"/>
        <v>2.1739130434782608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2.3913043478260869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80">
        <v>3</v>
      </c>
      <c r="V17" s="80">
        <v>3</v>
      </c>
      <c r="W17" s="80">
        <v>2</v>
      </c>
      <c r="X17" s="80">
        <v>2</v>
      </c>
      <c r="Y17" s="80">
        <v>3</v>
      </c>
      <c r="Z17" s="95"/>
      <c r="AA17" s="95"/>
      <c r="AB17" s="95"/>
      <c r="AC17" s="95"/>
      <c r="AD17" s="95"/>
      <c r="AE17" s="95"/>
      <c r="AF17" s="95"/>
      <c r="AG17" s="88">
        <f t="shared" si="1"/>
        <v>2.3913043478260869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80">
        <v>3</v>
      </c>
      <c r="V18" s="80">
        <v>2</v>
      </c>
      <c r="W18" s="80">
        <v>1</v>
      </c>
      <c r="X18" s="80">
        <v>1</v>
      </c>
      <c r="Y18" s="80">
        <v>3</v>
      </c>
      <c r="Z18" s="95"/>
      <c r="AA18" s="95"/>
      <c r="AB18" s="95"/>
      <c r="AC18" s="95"/>
      <c r="AD18" s="95"/>
      <c r="AE18" s="95"/>
      <c r="AF18" s="95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1.9565217391304348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80">
        <v>3</v>
      </c>
      <c r="V19" s="80">
        <v>1</v>
      </c>
      <c r="W19" s="80">
        <v>2</v>
      </c>
      <c r="X19" s="80">
        <v>2</v>
      </c>
      <c r="Y19" s="80">
        <v>3</v>
      </c>
      <c r="Z19" s="95"/>
      <c r="AA19" s="95"/>
      <c r="AB19" s="95"/>
      <c r="AC19" s="95"/>
      <c r="AD19" s="95"/>
      <c r="AE19" s="95"/>
      <c r="AF19" s="95"/>
      <c r="AG19" s="88">
        <f t="shared" si="1"/>
        <v>1.9565217391304348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2.3913043478260869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80">
        <v>3</v>
      </c>
      <c r="V20" s="80">
        <v>2</v>
      </c>
      <c r="W20" s="80">
        <v>3</v>
      </c>
      <c r="X20" s="80">
        <v>3</v>
      </c>
      <c r="Y20" s="80">
        <v>3</v>
      </c>
      <c r="Z20" s="95"/>
      <c r="AA20" s="95"/>
      <c r="AB20" s="95"/>
      <c r="AC20" s="95"/>
      <c r="AD20" s="95"/>
      <c r="AE20" s="95"/>
      <c r="AF20" s="95"/>
      <c r="AG20" s="88">
        <f t="shared" si="1"/>
        <v>2.3913043478260869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2.8260869565217392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80">
        <v>3</v>
      </c>
      <c r="V21" s="80">
        <v>3</v>
      </c>
      <c r="W21" s="80">
        <v>3</v>
      </c>
      <c r="X21" s="80">
        <v>3</v>
      </c>
      <c r="Y21" s="80">
        <v>3</v>
      </c>
      <c r="Z21" s="95"/>
      <c r="AA21" s="95"/>
      <c r="AB21" s="95"/>
      <c r="AC21" s="95"/>
      <c r="AD21" s="95"/>
      <c r="AE21" s="95"/>
      <c r="AF21" s="95"/>
      <c r="AG21" s="88">
        <f t="shared" si="1"/>
        <v>2.8260869565217392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80">
        <v>3</v>
      </c>
      <c r="V22" s="80">
        <v>3</v>
      </c>
      <c r="W22" s="80">
        <v>1</v>
      </c>
      <c r="X22" s="80">
        <v>1</v>
      </c>
      <c r="Y22" s="80">
        <v>3</v>
      </c>
      <c r="Z22" s="95"/>
      <c r="AA22" s="95"/>
      <c r="AB22" s="95"/>
      <c r="AC22" s="95"/>
      <c r="AD22" s="95"/>
      <c r="AE22" s="95"/>
      <c r="AF22" s="95"/>
      <c r="AG22" s="88">
        <f t="shared" si="1"/>
        <v>2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1.9130434782608696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80">
        <v>1</v>
      </c>
      <c r="V23" s="80">
        <v>1</v>
      </c>
      <c r="W23" s="80">
        <v>2</v>
      </c>
      <c r="X23" s="80">
        <v>2</v>
      </c>
      <c r="Y23" s="80">
        <v>3</v>
      </c>
      <c r="Z23" s="95"/>
      <c r="AA23" s="95"/>
      <c r="AB23" s="95"/>
      <c r="AC23" s="95"/>
      <c r="AD23" s="95"/>
      <c r="AE23" s="95"/>
      <c r="AF23" s="95"/>
      <c r="AG23" s="88">
        <f t="shared" si="1"/>
        <v>1.9130434782608696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2.652173913043478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80">
        <v>3</v>
      </c>
      <c r="V24" s="80">
        <v>2</v>
      </c>
      <c r="W24" s="80">
        <v>3</v>
      </c>
      <c r="X24" s="80">
        <v>3</v>
      </c>
      <c r="Y24" s="80">
        <v>2</v>
      </c>
      <c r="Z24" s="95"/>
      <c r="AA24" s="95"/>
      <c r="AB24" s="95"/>
      <c r="AC24" s="95"/>
      <c r="AD24" s="95"/>
      <c r="AE24" s="95"/>
      <c r="AF24" s="95"/>
      <c r="AG24" s="88">
        <f t="shared" si="1"/>
        <v>2.652173913043478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2.0869565217391304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80">
        <v>3</v>
      </c>
      <c r="V25" s="80">
        <v>3</v>
      </c>
      <c r="W25" s="80">
        <v>2</v>
      </c>
      <c r="X25" s="80">
        <v>2</v>
      </c>
      <c r="Y25" s="80">
        <v>1</v>
      </c>
      <c r="Z25" s="95"/>
      <c r="AA25" s="95"/>
      <c r="AB25" s="95"/>
      <c r="AC25" s="95"/>
      <c r="AD25" s="95"/>
      <c r="AE25" s="95"/>
      <c r="AF25" s="95"/>
      <c r="AG25" s="88">
        <f t="shared" si="1"/>
        <v>2.0869565217391304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1.4347826086956521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80">
        <v>1</v>
      </c>
      <c r="V26" s="80">
        <v>2</v>
      </c>
      <c r="W26" s="80">
        <v>1</v>
      </c>
      <c r="X26" s="80">
        <v>1</v>
      </c>
      <c r="Y26" s="80">
        <v>1</v>
      </c>
      <c r="Z26" s="95"/>
      <c r="AA26" s="95"/>
      <c r="AB26" s="95"/>
      <c r="AC26" s="95"/>
      <c r="AD26" s="95"/>
      <c r="AE26" s="95"/>
      <c r="AF26" s="95"/>
      <c r="AG26" s="88">
        <f t="shared" si="1"/>
        <v>1.4347826086956521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1.4782608695652173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80">
        <v>2</v>
      </c>
      <c r="V27" s="80">
        <v>1</v>
      </c>
      <c r="W27" s="80">
        <v>1</v>
      </c>
      <c r="X27" s="80">
        <v>1</v>
      </c>
      <c r="Y27" s="80">
        <v>1</v>
      </c>
      <c r="Z27" s="95"/>
      <c r="AA27" s="95"/>
      <c r="AB27" s="95"/>
      <c r="AC27" s="95"/>
      <c r="AD27" s="95"/>
      <c r="AE27" s="95"/>
      <c r="AF27" s="95"/>
      <c r="AG27" s="88">
        <f t="shared" si="1"/>
        <v>1.4782608695652173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80">
        <v>3</v>
      </c>
      <c r="V28" s="80">
        <v>1</v>
      </c>
      <c r="W28" s="80">
        <v>1</v>
      </c>
      <c r="X28" s="80">
        <v>1</v>
      </c>
      <c r="Y28" s="80">
        <v>3</v>
      </c>
      <c r="Z28" s="95"/>
      <c r="AA28" s="95"/>
      <c r="AB28" s="95"/>
      <c r="AC28" s="95"/>
      <c r="AD28" s="95"/>
      <c r="AE28" s="95"/>
      <c r="AF28" s="95"/>
      <c r="AG28" s="88">
        <f t="shared" si="1"/>
        <v>2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1.826086956521739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80">
        <v>2</v>
      </c>
      <c r="V29" s="80">
        <v>1</v>
      </c>
      <c r="W29" s="80">
        <v>1</v>
      </c>
      <c r="X29" s="80">
        <v>1</v>
      </c>
      <c r="Y29" s="80">
        <v>3</v>
      </c>
      <c r="Z29" s="95"/>
      <c r="AA29" s="95"/>
      <c r="AB29" s="95"/>
      <c r="AC29" s="95"/>
      <c r="AD29" s="95"/>
      <c r="AE29" s="95"/>
      <c r="AF29" s="95"/>
      <c r="AG29" s="88">
        <f t="shared" si="1"/>
        <v>1.826086956521739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1.8695652173913044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80">
        <v>1</v>
      </c>
      <c r="V30" s="80">
        <v>1</v>
      </c>
      <c r="W30" s="80">
        <v>2</v>
      </c>
      <c r="X30" s="80">
        <v>2</v>
      </c>
      <c r="Y30" s="80">
        <v>2</v>
      </c>
      <c r="Z30" s="95"/>
      <c r="AA30" s="95"/>
      <c r="AB30" s="95"/>
      <c r="AC30" s="95"/>
      <c r="AD30" s="95"/>
      <c r="AE30" s="95"/>
      <c r="AF30" s="95"/>
      <c r="AG30" s="88">
        <f t="shared" si="1"/>
        <v>1.8695652173913044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2.4347826086956523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80">
        <v>2</v>
      </c>
      <c r="V31" s="80">
        <v>2</v>
      </c>
      <c r="W31" s="80">
        <v>2</v>
      </c>
      <c r="X31" s="80">
        <v>2</v>
      </c>
      <c r="Y31" s="80">
        <v>3</v>
      </c>
      <c r="Z31" s="95"/>
      <c r="AA31" s="95"/>
      <c r="AB31" s="95"/>
      <c r="AC31" s="95"/>
      <c r="AD31" s="95"/>
      <c r="AE31" s="95"/>
      <c r="AF31" s="95"/>
      <c r="AG31" s="88">
        <f t="shared" si="1"/>
        <v>2.4347826086956523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2.5217391304347827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80">
        <v>3</v>
      </c>
      <c r="V32" s="80">
        <v>2</v>
      </c>
      <c r="W32" s="80">
        <v>2</v>
      </c>
      <c r="X32" s="80">
        <v>2</v>
      </c>
      <c r="Y32" s="80">
        <v>3</v>
      </c>
      <c r="Z32" s="95"/>
      <c r="AA32" s="95"/>
      <c r="AB32" s="95"/>
      <c r="AC32" s="95"/>
      <c r="AD32" s="95"/>
      <c r="AE32" s="95"/>
      <c r="AF32" s="95"/>
      <c r="AG32" s="88">
        <f t="shared" si="1"/>
        <v>2.5217391304347827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2.5217391304347827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80">
        <v>3</v>
      </c>
      <c r="V33" s="80">
        <v>2</v>
      </c>
      <c r="W33" s="80">
        <v>2</v>
      </c>
      <c r="X33" s="80">
        <v>2</v>
      </c>
      <c r="Y33" s="80">
        <v>3</v>
      </c>
      <c r="Z33" s="95"/>
      <c r="AA33" s="95"/>
      <c r="AB33" s="95"/>
      <c r="AC33" s="95"/>
      <c r="AD33" s="95"/>
      <c r="AE33" s="95"/>
      <c r="AF33" s="95"/>
      <c r="AG33" s="88">
        <f t="shared" si="1"/>
        <v>2.5217391304347827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2.4782608695652173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80">
        <v>2</v>
      </c>
      <c r="V34" s="80">
        <v>2</v>
      </c>
      <c r="W34" s="80">
        <v>3</v>
      </c>
      <c r="X34" s="80">
        <v>3</v>
      </c>
      <c r="Y34" s="80">
        <v>2</v>
      </c>
      <c r="Z34" s="95"/>
      <c r="AA34" s="95"/>
      <c r="AB34" s="95"/>
      <c r="AC34" s="95"/>
      <c r="AD34" s="95"/>
      <c r="AE34" s="95"/>
      <c r="AF34" s="95"/>
      <c r="AG34" s="88">
        <f t="shared" si="1"/>
        <v>2.4782608695652173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2.6086956521739131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80">
        <v>2</v>
      </c>
      <c r="V35" s="80">
        <v>3</v>
      </c>
      <c r="W35" s="80">
        <v>3</v>
      </c>
      <c r="X35" s="80">
        <v>3</v>
      </c>
      <c r="Y35" s="80">
        <v>2</v>
      </c>
      <c r="Z35" s="95"/>
      <c r="AA35" s="95"/>
      <c r="AB35" s="95"/>
      <c r="AC35" s="95"/>
      <c r="AD35" s="95"/>
      <c r="AE35" s="95"/>
      <c r="AF35" s="95"/>
      <c r="AG35" s="88">
        <f t="shared" si="1"/>
        <v>2.6086956521739131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2.6086956521739131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80">
        <v>2</v>
      </c>
      <c r="V36" s="80">
        <v>3</v>
      </c>
      <c r="W36" s="80">
        <v>3</v>
      </c>
      <c r="X36" s="80">
        <v>3</v>
      </c>
      <c r="Y36" s="80">
        <v>2</v>
      </c>
      <c r="Z36" s="95"/>
      <c r="AA36" s="95"/>
      <c r="AB36" s="95"/>
      <c r="AC36" s="95"/>
      <c r="AD36" s="95"/>
      <c r="AE36" s="95"/>
      <c r="AF36" s="95"/>
      <c r="AG36" s="88">
        <f t="shared" si="1"/>
        <v>2.6086956521739131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2.1304347826086958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80">
        <v>1</v>
      </c>
      <c r="V37" s="80">
        <v>3</v>
      </c>
      <c r="W37" s="80">
        <v>2</v>
      </c>
      <c r="X37" s="80">
        <v>2</v>
      </c>
      <c r="Y37" s="80">
        <v>2</v>
      </c>
      <c r="Z37" s="95"/>
      <c r="AA37" s="95"/>
      <c r="AB37" s="95"/>
      <c r="AC37" s="95"/>
      <c r="AD37" s="95"/>
      <c r="AE37" s="95"/>
      <c r="AF37" s="95"/>
      <c r="AG37" s="88">
        <f t="shared" si="1"/>
        <v>2.1304347826086958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1.7826086956521738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80">
        <v>1</v>
      </c>
      <c r="V38" s="80">
        <v>2</v>
      </c>
      <c r="W38" s="80">
        <v>2</v>
      </c>
      <c r="X38" s="80">
        <v>2</v>
      </c>
      <c r="Y38" s="80">
        <v>1</v>
      </c>
      <c r="Z38" s="95"/>
      <c r="AA38" s="95"/>
      <c r="AB38" s="95"/>
      <c r="AC38" s="95"/>
      <c r="AD38" s="95"/>
      <c r="AE38" s="95"/>
      <c r="AF38" s="95"/>
      <c r="AG38" s="88">
        <f t="shared" si="1"/>
        <v>1.7826086956521738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1.7391304347826086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80">
        <v>2</v>
      </c>
      <c r="V39" s="80">
        <v>2</v>
      </c>
      <c r="W39" s="80">
        <v>1</v>
      </c>
      <c r="X39" s="80">
        <v>3</v>
      </c>
      <c r="Y39" s="80">
        <v>1</v>
      </c>
      <c r="Z39" s="95"/>
      <c r="AA39" s="95"/>
      <c r="AB39" s="95"/>
      <c r="AC39" s="95"/>
      <c r="AD39" s="95"/>
      <c r="AE39" s="95"/>
      <c r="AF39" s="95"/>
      <c r="AG39" s="88">
        <f t="shared" si="1"/>
        <v>1.7391304347826086</v>
      </c>
      <c r="AH39" s="89" t="str">
        <f t="shared" si="3"/>
        <v>Geliştirilmeli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2.1304347826086958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80">
        <v>2</v>
      </c>
      <c r="V40" s="80">
        <v>1</v>
      </c>
      <c r="W40" s="80">
        <v>3</v>
      </c>
      <c r="X40" s="80">
        <v>3</v>
      </c>
      <c r="Y40" s="80">
        <v>1</v>
      </c>
      <c r="Z40" s="95"/>
      <c r="AA40" s="95"/>
      <c r="AB40" s="95"/>
      <c r="AC40" s="95"/>
      <c r="AD40" s="95"/>
      <c r="AE40" s="95"/>
      <c r="AF40" s="95"/>
      <c r="AG40" s="88">
        <f t="shared" si="1"/>
        <v>2.1304347826086958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1.6086956521739131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80">
        <v>3</v>
      </c>
      <c r="V41" s="80">
        <v>3</v>
      </c>
      <c r="W41" s="80">
        <v>1</v>
      </c>
      <c r="X41" s="80">
        <v>1</v>
      </c>
      <c r="Y41" s="80">
        <v>1</v>
      </c>
      <c r="Z41" s="95"/>
      <c r="AA41" s="95"/>
      <c r="AB41" s="95"/>
      <c r="AC41" s="95"/>
      <c r="AD41" s="95"/>
      <c r="AE41" s="95"/>
      <c r="AF41" s="95"/>
      <c r="AG41" s="88">
        <f t="shared" si="1"/>
        <v>1.6086956521739131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1.826086956521739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80">
        <v>1</v>
      </c>
      <c r="V42" s="80">
        <v>1</v>
      </c>
      <c r="W42" s="80">
        <v>3</v>
      </c>
      <c r="X42" s="80">
        <v>3</v>
      </c>
      <c r="Y42" s="80">
        <v>1</v>
      </c>
      <c r="Z42" s="95"/>
      <c r="AA42" s="95"/>
      <c r="AB42" s="95"/>
      <c r="AC42" s="95"/>
      <c r="AD42" s="95"/>
      <c r="AE42" s="95"/>
      <c r="AF42" s="95"/>
      <c r="AG42" s="88">
        <f t="shared" si="1"/>
        <v>1.826086956521739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95"/>
      <c r="AA43" s="95"/>
      <c r="AB43" s="95"/>
      <c r="AC43" s="95"/>
      <c r="AD43" s="95"/>
      <c r="AE43" s="95"/>
      <c r="AF43" s="95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96"/>
      <c r="AA44" s="96"/>
      <c r="AB44" s="96"/>
      <c r="AC44" s="96"/>
      <c r="AD44" s="96"/>
      <c r="AE44" s="96"/>
      <c r="AF44" s="96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96"/>
      <c r="AA45" s="96"/>
      <c r="AB45" s="96"/>
      <c r="AC45" s="96"/>
      <c r="AD45" s="96"/>
      <c r="AE45" s="96"/>
      <c r="AF45" s="96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96"/>
      <c r="AA46" s="96"/>
      <c r="AB46" s="96"/>
      <c r="AC46" s="96"/>
      <c r="AD46" s="96"/>
      <c r="AE46" s="96"/>
      <c r="AF46" s="96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96"/>
      <c r="AA47" s="96"/>
      <c r="AB47" s="96"/>
      <c r="AC47" s="96"/>
      <c r="AD47" s="96"/>
      <c r="AE47" s="96"/>
      <c r="AF47" s="96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96"/>
      <c r="AA48" s="96"/>
      <c r="AB48" s="96"/>
      <c r="AC48" s="96"/>
      <c r="AD48" s="96"/>
      <c r="AE48" s="96"/>
      <c r="AF48" s="96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96"/>
      <c r="AA49" s="96"/>
      <c r="AB49" s="96"/>
      <c r="AC49" s="96"/>
      <c r="AD49" s="96"/>
      <c r="AE49" s="96"/>
      <c r="AF49" s="96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96"/>
      <c r="AA50" s="96"/>
      <c r="AB50" s="96"/>
      <c r="AC50" s="96"/>
      <c r="AD50" s="96"/>
      <c r="AE50" s="96"/>
      <c r="AF50" s="96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96"/>
      <c r="AA51" s="96"/>
      <c r="AB51" s="96"/>
      <c r="AC51" s="96"/>
      <c r="AD51" s="96"/>
      <c r="AE51" s="96"/>
      <c r="AF51" s="96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97"/>
      <c r="AA52" s="97"/>
      <c r="AB52" s="97"/>
      <c r="AC52" s="97"/>
      <c r="AD52" s="97"/>
      <c r="AE52" s="97"/>
      <c r="AF52" s="97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A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>
        <f t="shared" si="5"/>
        <v>2.125</v>
      </c>
      <c r="V53" s="72">
        <f t="shared" si="5"/>
        <v>1.9750000000000001</v>
      </c>
      <c r="W53" s="72">
        <f t="shared" si="5"/>
        <v>2.0499999999999998</v>
      </c>
      <c r="X53" s="72">
        <f t="shared" si="5"/>
        <v>2.0750000000000002</v>
      </c>
      <c r="Y53" s="72">
        <f t="shared" si="5"/>
        <v>2.25</v>
      </c>
      <c r="Z53" s="72"/>
      <c r="AA53" s="72"/>
      <c r="AB53" s="72"/>
      <c r="AC53" s="72"/>
      <c r="AD53" s="72"/>
      <c r="AE53" s="72"/>
      <c r="AF53" s="72"/>
      <c r="AG53" s="118">
        <f>IFERROR(AVERAGE(AG3:AG52),0)</f>
        <v>2.0771739130434783</v>
      </c>
      <c r="AH53" s="120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A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 t="str">
        <f t="shared" si="6"/>
        <v>ÖĞRETİLDİ</v>
      </c>
      <c r="V54" s="74" t="str">
        <f t="shared" si="6"/>
        <v>ÖĞRETİLDİ</v>
      </c>
      <c r="W54" s="74" t="str">
        <f t="shared" si="6"/>
        <v>ÖĞRETİLDİ</v>
      </c>
      <c r="X54" s="74" t="str">
        <f t="shared" si="6"/>
        <v>ÖĞRETİLDİ</v>
      </c>
      <c r="Y54" s="74" t="str">
        <f t="shared" si="6"/>
        <v>ÖĞRETİLDİ</v>
      </c>
      <c r="Z54" s="74"/>
      <c r="AA54" s="74"/>
      <c r="AB54" s="74"/>
      <c r="AC54" s="74"/>
      <c r="AD54" s="74"/>
      <c r="AE54" s="74"/>
      <c r="AF54" s="74"/>
      <c r="AG54" s="119"/>
      <c r="AH54" s="121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2.25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HB.2.1.1. Kendini farklı özellikleriyle tanıtır.</v>
      </c>
      <c r="D58" s="34" t="str">
        <f t="shared" ref="D58:AF58" si="8">D2</f>
        <v>HB.2.1.2. Bireysel farklılıklara saygı duyar.</v>
      </c>
      <c r="E58" s="34" t="str">
        <f t="shared" si="8"/>
        <v>HB.2.1.3. Ders araç ve gereçlerini günlük ders programına göre hazırlar.</v>
      </c>
      <c r="F58" s="34" t="str">
        <f t="shared" si="8"/>
        <v>HB.2.1.4. Sınıfla ilgili konularda karar alma süreçlerine katılır.</v>
      </c>
      <c r="G58" s="34" t="str">
        <f t="shared" si="8"/>
        <v>HB.2.1.5. Okulunun yakın çevresini tanıtır.</v>
      </c>
      <c r="H58" s="34" t="str">
        <f t="shared" si="8"/>
        <v>HB.2.1.6. Okul kaynaklarını ve eşyalarını kullanırken özen gösterir.</v>
      </c>
      <c r="I58" s="34" t="str">
        <f t="shared" si="8"/>
        <v>HB.2.1.7. Sınıfta ve okulda yapılan etkinliklerde grupla çalışma kurallarına uyar.</v>
      </c>
      <c r="J58" s="34" t="str">
        <f t="shared" si="8"/>
        <v>HB.2.1.8. Okulda iletişim kurarken kendini anlaşılır ve açık bir dille ifade eder.</v>
      </c>
      <c r="K58" s="34" t="str">
        <f t="shared" si="8"/>
        <v>HB.2.1.9. Okulda iletişim kurarken dinleme kurallarına uyar.</v>
      </c>
      <c r="L58" s="34" t="str">
        <f t="shared" si="8"/>
        <v>HB.2.1.10. Okulda arkadaşlarıyla oyun oynarken kurallara uyar.</v>
      </c>
      <c r="M58" s="34" t="str">
        <f t="shared" si="8"/>
        <v>HB.2.1.11. Okulda parasını ihtiyaçları doğrultusunda bilinçli bir şekilde harcar.</v>
      </c>
      <c r="N58" s="34" t="str">
        <f t="shared" si="8"/>
        <v>HB.2.2.1. Yakın akrabalarını tanıtır.</v>
      </c>
      <c r="O58" s="34" t="str">
        <f t="shared" si="8"/>
        <v>HB.2.2.2. Akrabalık ilişkilerinin önemini kavrar.</v>
      </c>
      <c r="P58" s="34" t="str">
        <f t="shared" si="8"/>
        <v>HB.2.2.3. Yaşadığı evin adresini bilir.</v>
      </c>
      <c r="Q58" s="34" t="str">
        <f t="shared" si="8"/>
        <v>HB.2.2.5. Aile içi karar alma süreçlerine katılır.</v>
      </c>
      <c r="R58" s="34" t="str">
        <f t="shared" si="8"/>
        <v>HB.2.2.6. Evdeki kaynakları tasarruflu kullanmanın aile bütçesine katkılarını araştırır.</v>
      </c>
      <c r="S58" s="34" t="str">
        <f t="shared" si="8"/>
        <v>HB.2.2.7. Yakın çevresindeki yardıma ihtiyaç duyan insanlara karşı duyarlı olur.</v>
      </c>
      <c r="T58" s="34" t="str">
        <f t="shared" si="8"/>
        <v>HB.2.2.8. Gün içerisinde planladığı işleri uygular.</v>
      </c>
      <c r="U58" s="34" t="str">
        <f t="shared" si="8"/>
        <v>HB.2.2.9. İstek ve ihtiyaçlarını öncelik sırasına göre listeler.</v>
      </c>
      <c r="V58" s="34" t="str">
        <f t="shared" si="8"/>
        <v>HB.2.3.1. Sağlıklı büyüme ve gelişme ile kişisel bakım, spor, uyku ve beslenme arasındaki ilişkiyi fark eder.</v>
      </c>
      <c r="W58" s="34" t="str">
        <f t="shared" si="8"/>
        <v>HB.2.3.2. Dengeli beslenmeye uygun öğün listesi hazırlar.</v>
      </c>
      <c r="X58" s="34" t="str">
        <f t="shared" si="8"/>
        <v>HB.2.3.3. Yemek yerken görgü kurallarına uyar.</v>
      </c>
      <c r="Y58" s="34" t="str">
        <f t="shared" si="8"/>
        <v>HB.2.3.4. Sağlıklı bir yaşam için temizliğin gerekliliğini açıklar.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1.3043478260869565</v>
      </c>
      <c r="D60" s="38">
        <f>+$AG$4</f>
        <v>2</v>
      </c>
      <c r="E60" s="38">
        <f>+$AG$5</f>
        <v>1.826086956521739</v>
      </c>
      <c r="F60" s="38">
        <f>+$AG$6</f>
        <v>1.5652173913043479</v>
      </c>
      <c r="G60" s="38">
        <f>+$AG$7</f>
        <v>1.826086956521739</v>
      </c>
      <c r="H60" s="38">
        <f>+$AG$8</f>
        <v>1.826086956521739</v>
      </c>
      <c r="I60" s="38">
        <f>+$AG$9</f>
        <v>1.4347826086956521</v>
      </c>
      <c r="J60" s="38">
        <f>+$AG$10</f>
        <v>2.2608695652173911</v>
      </c>
      <c r="K60" s="38">
        <f>+$AG$11</f>
        <v>2.4782608695652173</v>
      </c>
      <c r="L60" s="38">
        <f>+$AG$12</f>
        <v>2.9130434782608696</v>
      </c>
      <c r="M60" s="38">
        <f>+$AG$13</f>
        <v>2.347826086956522</v>
      </c>
      <c r="N60" s="38">
        <f>+$AG$14</f>
        <v>2.1304347826086958</v>
      </c>
      <c r="O60" s="38">
        <f>+$AG$15</f>
        <v>1.7826086956521738</v>
      </c>
      <c r="P60" s="38">
        <f>+$AG$16</f>
        <v>2.1739130434782608</v>
      </c>
      <c r="Q60" s="38">
        <f>+$AG$17</f>
        <v>2.3913043478260869</v>
      </c>
      <c r="R60" s="38">
        <f>+$AG$18</f>
        <v>2</v>
      </c>
      <c r="S60" s="38">
        <f>+$AG$19</f>
        <v>1.9565217391304348</v>
      </c>
      <c r="T60" s="38">
        <f>+$AG$20</f>
        <v>2.3913043478260869</v>
      </c>
      <c r="U60" s="38">
        <f>+$AG$21</f>
        <v>2.8260869565217392</v>
      </c>
      <c r="V60" s="38">
        <f>+$AG$22</f>
        <v>2</v>
      </c>
      <c r="W60" s="38">
        <f>+$AG$23</f>
        <v>1.9130434782608696</v>
      </c>
      <c r="X60" s="38">
        <f>+$AG$24</f>
        <v>2.652173913043478</v>
      </c>
      <c r="Y60" s="38">
        <f>+$AG$25</f>
        <v>2.0869565217391304</v>
      </c>
      <c r="Z60" s="38">
        <f>+$AG$26</f>
        <v>1.4347826086956521</v>
      </c>
      <c r="AA60" s="38">
        <f>+$AG$27</f>
        <v>1.4782608695652173</v>
      </c>
      <c r="AB60" s="38">
        <f>+$AG$28</f>
        <v>2</v>
      </c>
      <c r="AC60" s="38">
        <f>+$AG$29</f>
        <v>1.826086956521739</v>
      </c>
      <c r="AD60" s="38">
        <f>+$AG$30</f>
        <v>1.8695652173913044</v>
      </c>
      <c r="AE60" s="38">
        <f>+$AG$31</f>
        <v>2.4347826086956523</v>
      </c>
      <c r="AF60" s="38">
        <f>+$AG$32</f>
        <v>2.5217391304347827</v>
      </c>
      <c r="AG60" s="38">
        <f>+$AG$33</f>
        <v>2.5217391304347827</v>
      </c>
      <c r="AH60" s="38">
        <f>+$AG$34</f>
        <v>2.4782608695652173</v>
      </c>
      <c r="AI60" s="38">
        <f>+$AG$35</f>
        <v>2.6086956521739131</v>
      </c>
      <c r="AJ60" s="38">
        <f>+$AG$36</f>
        <v>2.6086956521739131</v>
      </c>
      <c r="AK60" s="38">
        <f>+$AG$37</f>
        <v>2.1304347826086958</v>
      </c>
      <c r="AL60" s="38">
        <f>+$AG$38</f>
        <v>1.7826086956521738</v>
      </c>
      <c r="AM60" s="38">
        <f>+$AG$39</f>
        <v>1.7391304347826086</v>
      </c>
      <c r="AN60" s="38">
        <f>+$AG$40</f>
        <v>2.1304347826086958</v>
      </c>
      <c r="AO60" s="38">
        <f>+$AG$41</f>
        <v>1.6086956521739131</v>
      </c>
      <c r="AP60" s="38">
        <f>+$AG$42</f>
        <v>1.826086956521739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1.3043478260869565</v>
      </c>
      <c r="D64" s="46">
        <f>AG4</f>
        <v>2</v>
      </c>
      <c r="E64" s="46">
        <f>AG5</f>
        <v>1.826086956521739</v>
      </c>
      <c r="F64" s="46">
        <f>AG6</f>
        <v>1.5652173913043479</v>
      </c>
      <c r="G64" s="46">
        <f>AG7</f>
        <v>1.826086956521739</v>
      </c>
      <c r="H64" s="46">
        <f>AG8</f>
        <v>1.826086956521739</v>
      </c>
      <c r="I64" s="46">
        <f>AG9</f>
        <v>1.4347826086956521</v>
      </c>
      <c r="J64" s="46">
        <f>AG10</f>
        <v>2.2608695652173911</v>
      </c>
      <c r="K64" s="46">
        <f>AG11</f>
        <v>2.4782608695652173</v>
      </c>
      <c r="L64" s="46">
        <f>AG12</f>
        <v>2.9130434782608696</v>
      </c>
      <c r="M64" s="46">
        <f>AG13</f>
        <v>2.347826086956522</v>
      </c>
      <c r="N64" s="46">
        <f>AG14</f>
        <v>2.1304347826086958</v>
      </c>
      <c r="O64" s="46">
        <f>AG15</f>
        <v>1.7826086956521738</v>
      </c>
      <c r="P64" s="46">
        <f>AG16</f>
        <v>2.1739130434782608</v>
      </c>
      <c r="Q64" s="46">
        <f>AG17</f>
        <v>2.3913043478260869</v>
      </c>
      <c r="R64" s="46">
        <f>AG18</f>
        <v>2</v>
      </c>
      <c r="S64" s="46">
        <f>AG19</f>
        <v>1.9565217391304348</v>
      </c>
      <c r="T64" s="46">
        <f>AG20</f>
        <v>2.3913043478260869</v>
      </c>
      <c r="U64" s="46">
        <f>AG21</f>
        <v>2.8260869565217392</v>
      </c>
      <c r="V64" s="46">
        <f>AG22</f>
        <v>2</v>
      </c>
      <c r="W64" s="46">
        <f>AG23</f>
        <v>1.9130434782608696</v>
      </c>
      <c r="X64" s="46">
        <f>AG24</f>
        <v>2.652173913043478</v>
      </c>
      <c r="Y64" s="46">
        <f>AG25</f>
        <v>2.0869565217391304</v>
      </c>
      <c r="Z64" s="46">
        <f>AG26</f>
        <v>1.4347826086956521</v>
      </c>
      <c r="AA64" s="46">
        <f>AG27</f>
        <v>1.4782608695652173</v>
      </c>
      <c r="AB64" s="46">
        <f>AG28</f>
        <v>2</v>
      </c>
      <c r="AC64" s="46">
        <f>AG29</f>
        <v>1.826086956521739</v>
      </c>
      <c r="AD64" s="46">
        <f>AG30</f>
        <v>1.8695652173913044</v>
      </c>
      <c r="AE64" s="46">
        <f>AG31</f>
        <v>2.4347826086956523</v>
      </c>
      <c r="AF64" s="46">
        <f>AG32</f>
        <v>2.5217391304347827</v>
      </c>
      <c r="AG64" s="47">
        <f>AG33</f>
        <v>2.5217391304347827</v>
      </c>
      <c r="AH64" s="47">
        <f>AG34</f>
        <v>2.4782608695652173</v>
      </c>
      <c r="AI64" s="47">
        <f>AG35</f>
        <v>2.6086956521739131</v>
      </c>
      <c r="AJ64" s="47">
        <f>AG36</f>
        <v>2.6086956521739131</v>
      </c>
      <c r="AK64" s="47">
        <f>AG37</f>
        <v>2.1304347826086958</v>
      </c>
      <c r="AL64" s="47">
        <f>AG38</f>
        <v>1.7826086956521738</v>
      </c>
      <c r="AM64" s="47">
        <f>AG39</f>
        <v>1.7391304347826086</v>
      </c>
      <c r="AN64" s="47">
        <f>AG40</f>
        <v>2.1304347826086958</v>
      </c>
      <c r="AO64" s="47">
        <f>AG41</f>
        <v>1.6086956521739131</v>
      </c>
      <c r="AP64" s="47">
        <f>AG42</f>
        <v>1.826086956521739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2.9130434782608696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1.3043478260869565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>
        <f ca="1">HLOOKUP(C69,OFFSET(C53,0,G69,4,30-G69),4,0)</f>
        <v>23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2.8260869565217392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1.4347826086956521</v>
      </c>
      <c r="X69" s="55">
        <f>MATCH(W69,C60:AZ60,0)</f>
        <v>7</v>
      </c>
      <c r="Y69" s="56">
        <f>IF(X68=X69,Z68,X69)</f>
        <v>7</v>
      </c>
      <c r="Z69" s="55">
        <f ca="1">HLOOKUP(W69,OFFSET(C60,0,AA69,4,50-AA69),4,0)</f>
        <v>24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13</v>
      </c>
      <c r="E70" s="60">
        <f ca="1">IF(D69=D70,F69,D70)</f>
        <v>23</v>
      </c>
      <c r="F70" s="59">
        <f ca="1">HLOOKUP(C70,OFFSET(C53,0,G70,4,30-G70),4,0)</f>
        <v>23</v>
      </c>
      <c r="G70" s="49">
        <f>MATCH(C70,C53:AF53,0)</f>
        <v>13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2.652173913043478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1.4347826086956521</v>
      </c>
      <c r="X70" s="59">
        <f>MATCH(W70,C60:AZ60,0)</f>
        <v>7</v>
      </c>
      <c r="Y70" s="60">
        <f ca="1">IF(X69=X70,Z69,X70)</f>
        <v>24</v>
      </c>
      <c r="Z70" s="59">
        <f ca="1">HLOOKUP(W70,OFFSET(C60,0,AA70,4,50-AA70),4,0)</f>
        <v>24</v>
      </c>
      <c r="AA70" s="49">
        <f>MATCH(W70,AG3:AG52,0)</f>
        <v>7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ZIUOpzw0/lka0ByOE/KUrD38X+bAvyaSqpYkEMH+fkbeseQ5zoFlPiwf4w0yAQAvRAElxEZ56rq/HbTSwaOQlg==" saltValue="+v8aVNbSfyZ/PuhivqnBww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2019-12-09T19:55:53Z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